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710" yWindow="105" windowWidth="14805" windowHeight="7950"/>
  </bookViews>
  <sheets>
    <sheet name="choosen financial data" sheetId="1" r:id="rId1"/>
    <sheet name="cash flow statement " sheetId="2" r:id="rId2"/>
    <sheet name="Indicator analysis" sheetId="3" r:id="rId3"/>
    <sheet name="structure of assets and liabili" sheetId="4" r:id="rId4"/>
    <sheet name="revision 2014" sheetId="5" r:id="rId5"/>
  </sheets>
  <calcPr calcId="145621"/>
</workbook>
</file>

<file path=xl/calcChain.xml><?xml version="1.0" encoding="utf-8"?>
<calcChain xmlns="http://schemas.openxmlformats.org/spreadsheetml/2006/main">
  <c r="C12" i="3" l="1"/>
  <c r="B12" i="3"/>
  <c r="C9" i="3" l="1"/>
  <c r="B9" i="3"/>
  <c r="C8" i="3"/>
  <c r="B8" i="3"/>
  <c r="C10" i="3"/>
  <c r="B10" i="3"/>
  <c r="C11" i="3"/>
  <c r="B11" i="3"/>
  <c r="C7" i="3"/>
  <c r="B7" i="3"/>
  <c r="C6" i="3"/>
  <c r="B6" i="3"/>
  <c r="C5" i="3"/>
  <c r="B5" i="3"/>
  <c r="F18" i="1" l="1"/>
  <c r="F19" i="1"/>
  <c r="F20" i="1"/>
  <c r="F21" i="1"/>
  <c r="F22" i="1"/>
  <c r="F23" i="1"/>
  <c r="F24" i="1"/>
  <c r="F25" i="1"/>
  <c r="F26" i="1"/>
  <c r="F27" i="1"/>
  <c r="F28" i="1"/>
  <c r="F29" i="1"/>
  <c r="F17" i="1"/>
  <c r="E18" i="1"/>
  <c r="E19" i="1"/>
  <c r="E20" i="1"/>
  <c r="E21" i="1"/>
  <c r="E22" i="1"/>
  <c r="E23" i="1"/>
  <c r="E24" i="1"/>
  <c r="E25" i="1"/>
  <c r="E26" i="1"/>
  <c r="E27" i="1"/>
  <c r="E28" i="1"/>
  <c r="E29" i="1"/>
  <c r="E17" i="1"/>
  <c r="D18" i="1"/>
  <c r="D19" i="1"/>
  <c r="D20" i="1"/>
  <c r="D21" i="1"/>
  <c r="D22" i="1"/>
  <c r="D23" i="1"/>
  <c r="D24" i="1"/>
  <c r="D25" i="1"/>
  <c r="D26" i="1"/>
  <c r="D27" i="1"/>
  <c r="D28" i="1"/>
  <c r="D29" i="1"/>
  <c r="D17" i="1"/>
  <c r="F13" i="1"/>
  <c r="F6" i="1"/>
  <c r="F7" i="1"/>
  <c r="F8" i="1"/>
  <c r="F9" i="1"/>
  <c r="F10" i="1"/>
  <c r="F11" i="1"/>
  <c r="F12" i="1"/>
  <c r="F5" i="1"/>
  <c r="D5" i="1" l="1"/>
  <c r="E6" i="1"/>
  <c r="E7" i="1"/>
  <c r="E8" i="1"/>
  <c r="E9" i="1"/>
  <c r="E10" i="1"/>
  <c r="E11" i="1"/>
  <c r="E12" i="1"/>
  <c r="E13" i="1"/>
  <c r="E5" i="1"/>
  <c r="D6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<sst xmlns="http://schemas.openxmlformats.org/spreadsheetml/2006/main" count="131" uniqueCount="112">
  <si>
    <t>[tys. PLN]</t>
  </si>
  <si>
    <t>[tys. EUR]</t>
  </si>
  <si>
    <t>EBITDA</t>
  </si>
  <si>
    <t>31.12</t>
  </si>
  <si>
    <t>(31.12.)</t>
  </si>
  <si>
    <t xml:space="preserve">Gross sales margin </t>
  </si>
  <si>
    <t>Return on equity (ROE)</t>
  </si>
  <si>
    <t>Return on assets (ROA)</t>
  </si>
  <si>
    <t>Structure of assets and liabilities of the LUG S.A. Capital Group in 2015 and comparative data for 2014</t>
  </si>
  <si>
    <t>Balance sheet on 31.12.2014       [tys. zł]</t>
  </si>
  <si>
    <t>Balance sheet on 31.12.2015      [tys. zł]</t>
  </si>
  <si>
    <t xml:space="preserve">Structure [%] </t>
  </si>
  <si>
    <t xml:space="preserve"> Structure [%] </t>
  </si>
  <si>
    <t xml:space="preserve">Dynamic y/y [%] </t>
  </si>
  <si>
    <t>Balance sheet</t>
  </si>
  <si>
    <t>ASSETS</t>
  </si>
  <si>
    <t>Non-current assets</t>
  </si>
  <si>
    <r>
      <rPr>
        <sz val="8"/>
        <color theme="1"/>
        <rFont val="Arial"/>
        <family val="2"/>
        <charset val="238"/>
      </rPr>
      <t>Property, plant and equipment</t>
    </r>
  </si>
  <si>
    <r>
      <rPr>
        <sz val="8"/>
        <color theme="1"/>
        <rFont val="Arial"/>
        <family val="2"/>
        <charset val="238"/>
      </rPr>
      <t xml:space="preserve">Intangible assets </t>
    </r>
  </si>
  <si>
    <r>
      <rPr>
        <sz val="8"/>
        <color theme="1"/>
        <rFont val="Arial"/>
        <family val="2"/>
        <charset val="238"/>
      </rPr>
      <t>Investment property</t>
    </r>
  </si>
  <si>
    <r>
      <rPr>
        <sz val="8"/>
        <rFont val="Arial"/>
        <family val="2"/>
        <charset val="238"/>
      </rPr>
      <t>Investments in subordinated companies</t>
    </r>
  </si>
  <si>
    <r>
      <rPr>
        <sz val="8"/>
        <rFont val="Arial"/>
        <family val="2"/>
        <charset val="238"/>
      </rPr>
      <t>Other financial assets</t>
    </r>
  </si>
  <si>
    <r>
      <rPr>
        <sz val="8"/>
        <color theme="1"/>
        <rFont val="Arial"/>
        <family val="2"/>
        <charset val="238"/>
      </rPr>
      <t>Deferred tax assets</t>
    </r>
  </si>
  <si>
    <r>
      <rPr>
        <sz val="8"/>
        <color theme="1"/>
        <rFont val="Arial"/>
        <family val="2"/>
        <charset val="238"/>
      </rPr>
      <t>Non-current receivables</t>
    </r>
  </si>
  <si>
    <r>
      <rPr>
        <b/>
        <sz val="8"/>
        <color theme="1"/>
        <rFont val="Arial"/>
        <family val="2"/>
        <charset val="238"/>
      </rPr>
      <t>Current assets</t>
    </r>
  </si>
  <si>
    <r>
      <rPr>
        <sz val="8"/>
        <color theme="1"/>
        <rFont val="Arial"/>
        <family val="2"/>
        <charset val="238"/>
      </rPr>
      <t>Inventories</t>
    </r>
  </si>
  <si>
    <r>
      <rPr>
        <sz val="8"/>
        <color theme="1"/>
        <rFont val="Arial"/>
        <family val="2"/>
        <charset val="238"/>
      </rPr>
      <t>Trade receivables</t>
    </r>
  </si>
  <si>
    <r>
      <rPr>
        <sz val="8"/>
        <color theme="1"/>
        <rFont val="Arial"/>
        <family val="2"/>
        <charset val="238"/>
      </rPr>
      <t>Receivables from taxes, customs duties, insurance and other benefits</t>
    </r>
  </si>
  <si>
    <r>
      <rPr>
        <sz val="8"/>
        <color theme="1"/>
        <rFont val="Arial"/>
        <family val="2"/>
        <charset val="238"/>
      </rPr>
      <t xml:space="preserve">Other receivables </t>
    </r>
  </si>
  <si>
    <r>
      <rPr>
        <sz val="8"/>
        <color theme="1"/>
        <rFont val="Arial"/>
        <family val="2"/>
        <charset val="238"/>
      </rPr>
      <t>Other financial assets</t>
    </r>
  </si>
  <si>
    <r>
      <rPr>
        <sz val="8"/>
        <rFont val="Arial"/>
        <family val="2"/>
        <charset val="238"/>
      </rPr>
      <t>Prepayments and accrued income</t>
    </r>
  </si>
  <si>
    <r>
      <rPr>
        <sz val="8"/>
        <color theme="1"/>
        <rFont val="Arial"/>
        <family val="2"/>
        <charset val="238"/>
      </rPr>
      <t>Cash and cash equivalents</t>
    </r>
  </si>
  <si>
    <r>
      <rPr>
        <b/>
        <sz val="8"/>
        <color theme="1"/>
        <rFont val="Arial"/>
        <family val="2"/>
        <charset val="238"/>
      </rPr>
      <t>TOTAL ASSETS</t>
    </r>
  </si>
  <si>
    <r>
      <rPr>
        <b/>
        <sz val="8"/>
        <color theme="1"/>
        <rFont val="Arial"/>
        <family val="2"/>
        <charset val="238"/>
      </rPr>
      <t>Equity</t>
    </r>
  </si>
  <si>
    <r>
      <rPr>
        <sz val="8"/>
        <color theme="1"/>
        <rFont val="Arial"/>
        <family val="2"/>
        <charset val="238"/>
      </rPr>
      <t>Share capital</t>
    </r>
  </si>
  <si>
    <r>
      <rPr>
        <sz val="8"/>
        <color theme="1"/>
        <rFont val="Arial"/>
        <family val="2"/>
        <charset val="238"/>
      </rPr>
      <t>Share premium</t>
    </r>
  </si>
  <si>
    <r>
      <rPr>
        <sz val="8"/>
        <color theme="1"/>
        <rFont val="Arial"/>
        <family val="2"/>
        <charset val="238"/>
      </rPr>
      <t>Own shares</t>
    </r>
  </si>
  <si>
    <r>
      <rPr>
        <sz val="8"/>
        <color theme="1"/>
        <rFont val="Arial"/>
        <family val="2"/>
        <charset val="238"/>
      </rPr>
      <t>Other capital</t>
    </r>
  </si>
  <si>
    <r>
      <rPr>
        <sz val="8"/>
        <color theme="1"/>
        <rFont val="Arial"/>
        <family val="2"/>
        <charset val="238"/>
      </rPr>
      <t>Exchange rate differences from consolidation</t>
    </r>
  </si>
  <si>
    <r>
      <rPr>
        <sz val="8"/>
        <color theme="1"/>
        <rFont val="Arial"/>
        <family val="2"/>
        <charset val="238"/>
      </rPr>
      <t>Retained earnings</t>
    </r>
  </si>
  <si>
    <r>
      <rPr>
        <sz val="8"/>
        <color theme="1"/>
        <rFont val="Arial"/>
        <family val="2"/>
        <charset val="238"/>
      </rPr>
      <t>Minority shareholders capital</t>
    </r>
  </si>
  <si>
    <r>
      <rPr>
        <sz val="8"/>
        <rFont val="Arial"/>
        <family val="2"/>
        <charset val="238"/>
      </rPr>
      <t>Retained profit/loss</t>
    </r>
  </si>
  <si>
    <r>
      <rPr>
        <sz val="8"/>
        <rFont val="Arial"/>
        <family val="2"/>
        <charset val="238"/>
      </rPr>
      <t>Profit/loss for the current period</t>
    </r>
  </si>
  <si>
    <r>
      <rPr>
        <sz val="8"/>
        <rFont val="Arial"/>
        <family val="2"/>
        <charset val="238"/>
      </rPr>
      <t>Charges against net profit during the financial year</t>
    </r>
  </si>
  <si>
    <t>EQUITY AND LIABILITIES</t>
  </si>
  <si>
    <r>
      <rPr>
        <b/>
        <sz val="8"/>
        <color theme="1"/>
        <rFont val="Arial"/>
        <family val="2"/>
        <charset val="238"/>
      </rPr>
      <t>Non-current liabilities</t>
    </r>
  </si>
  <si>
    <r>
      <rPr>
        <sz val="8"/>
        <color theme="1"/>
        <rFont val="Arial"/>
        <family val="2"/>
        <charset val="238"/>
      </rPr>
      <t>Liabilities from borrowings and other debt instruments</t>
    </r>
  </si>
  <si>
    <r>
      <rPr>
        <sz val="8"/>
        <color theme="1"/>
        <rFont val="Arial"/>
        <family val="2"/>
        <charset val="238"/>
      </rPr>
      <t>Other liabilities</t>
    </r>
  </si>
  <si>
    <r>
      <rPr>
        <sz val="8"/>
        <color theme="1"/>
        <rFont val="Arial"/>
        <family val="2"/>
        <charset val="238"/>
      </rPr>
      <t>Deferred tax liability</t>
    </r>
  </si>
  <si>
    <r>
      <rPr>
        <sz val="8"/>
        <color theme="1"/>
        <rFont val="Arial"/>
        <family val="2"/>
        <charset val="238"/>
      </rPr>
      <t>Provisions for employee benefits</t>
    </r>
  </si>
  <si>
    <r>
      <rPr>
        <sz val="8"/>
        <color theme="1"/>
        <rFont val="Arial"/>
        <family val="2"/>
        <charset val="238"/>
      </rPr>
      <t>Deferred income</t>
    </r>
  </si>
  <si>
    <r>
      <rPr>
        <sz val="8"/>
        <color theme="1"/>
        <rFont val="Arial"/>
        <family val="2"/>
        <charset val="238"/>
      </rPr>
      <t>Other provisions</t>
    </r>
  </si>
  <si>
    <r>
      <rPr>
        <b/>
        <sz val="8"/>
        <color theme="1"/>
        <rFont val="Arial"/>
        <family val="2"/>
        <charset val="238"/>
      </rPr>
      <t>Current liabilities</t>
    </r>
  </si>
  <si>
    <r>
      <rPr>
        <sz val="8"/>
        <color theme="1"/>
        <rFont val="Arial"/>
        <family val="2"/>
        <charset val="238"/>
      </rPr>
      <t>Other financial liabilities</t>
    </r>
  </si>
  <si>
    <r>
      <rPr>
        <sz val="8"/>
        <color theme="1"/>
        <rFont val="Arial"/>
        <family val="2"/>
        <charset val="238"/>
      </rPr>
      <t>Liabilities in respect of taxes, customs duties, insurance and other benefits</t>
    </r>
  </si>
  <si>
    <r>
      <rPr>
        <sz val="8"/>
        <rFont val="Arial"/>
        <family val="2"/>
        <charset val="238"/>
      </rPr>
      <t>Accruals and deferred income</t>
    </r>
  </si>
  <si>
    <r>
      <rPr>
        <sz val="8"/>
        <color theme="1"/>
        <rFont val="Arial"/>
        <family val="2"/>
        <charset val="238"/>
      </rPr>
      <t>Liabilities from employee benefits</t>
    </r>
  </si>
  <si>
    <r>
      <rPr>
        <sz val="8"/>
        <color theme="1"/>
        <rFont val="Arial"/>
        <family val="2"/>
        <charset val="238"/>
      </rPr>
      <t>Trade liabilities</t>
    </r>
  </si>
  <si>
    <r>
      <rPr>
        <sz val="8"/>
        <color theme="1"/>
        <rFont val="Arial"/>
        <family val="2"/>
        <charset val="238"/>
      </rPr>
      <t>Liabilities due to current income tax</t>
    </r>
  </si>
  <si>
    <r>
      <rPr>
        <b/>
        <sz val="8"/>
        <color theme="1"/>
        <rFont val="Arial"/>
        <family val="2"/>
        <charset val="238"/>
      </rPr>
      <t>TOTAL EQUITY AND LIABILITIES</t>
    </r>
  </si>
  <si>
    <t>Net cash provided by operating activities</t>
  </si>
  <si>
    <t>Net cash provided by/(used in) investing activities</t>
  </si>
  <si>
    <t>Net cash provided by/(used in) financing activities</t>
  </si>
  <si>
    <t>Net increase/(decrease) in cash and cash equivalents</t>
  </si>
  <si>
    <t>Consolidated cash flow statement of Capital Group LUG S.A. (MSR/MSSF) in 2015 and comparative data for 2014</t>
  </si>
  <si>
    <t>Indicator analysis of Capital Group LUG S.A. in 2015 and comparative data for 2014</t>
  </si>
  <si>
    <t>EBIT margin</t>
  </si>
  <si>
    <t>EBITDA margin</t>
  </si>
  <si>
    <t>Net profit margin</t>
  </si>
  <si>
    <t>Current ratio</t>
  </si>
  <si>
    <t>Total debt ratio</t>
  </si>
  <si>
    <t>Balance sheet on  31.12.2014r.</t>
  </si>
  <si>
    <t>Deferred tax assets</t>
  </si>
  <si>
    <t>TOTAL ASSETS</t>
  </si>
  <si>
    <t>Equity</t>
  </si>
  <si>
    <t>Retained earnings</t>
  </si>
  <si>
    <t>Non-current liabilities</t>
  </si>
  <si>
    <t>Deferred income</t>
  </si>
  <si>
    <t>TOTAL EQUITY AND LIABILITIES</t>
  </si>
  <si>
    <t>Income statement on 31.12.2014r.</t>
  </si>
  <si>
    <t>Profit (loss) from operations</t>
  </si>
  <si>
    <t>Other profit (loss) from operations sales</t>
  </si>
  <si>
    <t>Profit (loss)  from operations</t>
  </si>
  <si>
    <t>Profit (loss) before tax</t>
  </si>
  <si>
    <t>Income tax</t>
  </si>
  <si>
    <t>The value in the previous year</t>
  </si>
  <si>
    <t>Value after bringing to comparability</t>
  </si>
  <si>
    <t>Value of changes</t>
  </si>
  <si>
    <t>Sales revenues</t>
  </si>
  <si>
    <t>Amortisation</t>
  </si>
  <si>
    <t>Gross profit on sales</t>
  </si>
  <si>
    <t>Profit (loss) from sales</t>
  </si>
  <si>
    <t>Profit from economic activities</t>
  </si>
  <si>
    <t>Net profit (loss)</t>
  </si>
  <si>
    <t>Total assets, including:</t>
  </si>
  <si>
    <t>Fixed assets</t>
  </si>
  <si>
    <t>Current assets</t>
  </si>
  <si>
    <t>Inventories</t>
  </si>
  <si>
    <t>Cash and other monetary assets</t>
  </si>
  <si>
    <t>Total receivables, including:</t>
  </si>
  <si>
    <t>Short-term receivables</t>
  </si>
  <si>
    <t>Long-term receivables</t>
  </si>
  <si>
    <t>Liabilities and provisions for liabilities, including:</t>
  </si>
  <si>
    <t>Long-term liabilities</t>
  </si>
  <si>
    <t>Short-term liabilities</t>
  </si>
  <si>
    <t>Equity, including:</t>
  </si>
  <si>
    <t>Initial capital</t>
  </si>
  <si>
    <t>Dynamics (PLN)</t>
  </si>
  <si>
    <t>Consolidated financial data of Capital Group LUG S.A. in 2015 and comparative data for 2014</t>
  </si>
  <si>
    <t>Euro exchange rate at the balance sheet date</t>
  </si>
  <si>
    <t>The average euro exchange rate in the period</t>
  </si>
  <si>
    <t>from 01.01. to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</si>
</sst>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"/>
    <numFmt numFmtId="165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0">
    <xf numFmtId="0" fontId="0" fillId="0" borderId="0"/>
    <xf numFmtId="0" fontId="3" fillId="0" borderId="0"/>
    <xf numFmtId="0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9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7" fillId="0" borderId="4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" fontId="7" fillId="7" borderId="5" xfId="0" applyNumberFormat="1" applyFont="1" applyFill="1" applyBorder="1" applyAlignment="1">
      <alignment horizontal="right" vertical="center"/>
    </xf>
    <xf numFmtId="2" fontId="7" fillId="7" borderId="6" xfId="0" applyNumberFormat="1" applyFont="1" applyFill="1" applyBorder="1" applyAlignment="1">
      <alignment horizontal="center" vertical="center"/>
    </xf>
    <xf numFmtId="2" fontId="7" fillId="7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right" vertical="center"/>
    </xf>
    <xf numFmtId="2" fontId="7" fillId="7" borderId="9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19" fillId="0" borderId="16" xfId="2" applyNumberFormat="1" applyFont="1" applyFill="1" applyBorder="1" applyAlignment="1">
      <alignment horizontal="center" vertical="center" wrapText="1"/>
    </xf>
    <xf numFmtId="3" fontId="19" fillId="0" borderId="17" xfId="2" applyNumberFormat="1" applyFont="1" applyFill="1" applyBorder="1" applyAlignment="1">
      <alignment horizontal="center" vertical="center" wrapText="1"/>
    </xf>
    <xf numFmtId="3" fontId="19" fillId="0" borderId="18" xfId="2" applyNumberFormat="1" applyFont="1" applyFill="1" applyBorder="1" applyAlignment="1">
      <alignment horizontal="center" vertical="center" wrapText="1"/>
    </xf>
    <xf numFmtId="3" fontId="19" fillId="0" borderId="19" xfId="2" applyNumberFormat="1" applyFont="1" applyFill="1" applyBorder="1" applyAlignment="1">
      <alignment horizontal="center" vertical="center" wrapText="1"/>
    </xf>
    <xf numFmtId="165" fontId="17" fillId="5" borderId="14" xfId="2" applyNumberFormat="1" applyFont="1" applyFill="1" applyBorder="1" applyAlignment="1">
      <alignment horizontal="center" vertical="center" wrapText="1"/>
    </xf>
    <xf numFmtId="165" fontId="17" fillId="5" borderId="15" xfId="2" applyNumberFormat="1" applyFont="1" applyFill="1" applyBorder="1" applyAlignment="1">
      <alignment horizontal="center" vertical="center" wrapText="1"/>
    </xf>
    <xf numFmtId="4" fontId="19" fillId="7" borderId="16" xfId="2" applyNumberFormat="1" applyFont="1" applyFill="1" applyBorder="1" applyAlignment="1">
      <alignment horizontal="right" vertical="center" wrapText="1"/>
    </xf>
    <xf numFmtId="4" fontId="19" fillId="7" borderId="17" xfId="2" applyNumberFormat="1" applyFont="1" applyFill="1" applyBorder="1" applyAlignment="1">
      <alignment horizontal="right" vertical="center" wrapText="1"/>
    </xf>
    <xf numFmtId="3" fontId="19" fillId="7" borderId="16" xfId="2" applyNumberFormat="1" applyFont="1" applyFill="1" applyBorder="1" applyAlignment="1">
      <alignment horizontal="center" vertical="center" wrapText="1"/>
    </xf>
    <xf numFmtId="3" fontId="19" fillId="7" borderId="17" xfId="2" applyNumberFormat="1" applyFont="1" applyFill="1" applyBorder="1" applyAlignment="1">
      <alignment horizontal="center" vertical="center" wrapText="1"/>
    </xf>
    <xf numFmtId="3" fontId="18" fillId="0" borderId="16" xfId="2" applyNumberFormat="1" applyFont="1" applyFill="1" applyBorder="1" applyAlignment="1">
      <alignment horizontal="center" vertical="center" wrapText="1"/>
    </xf>
    <xf numFmtId="3" fontId="18" fillId="0" borderId="17" xfId="2" applyNumberFormat="1" applyFont="1" applyFill="1" applyBorder="1" applyAlignment="1">
      <alignment horizontal="center" vertical="center" wrapText="1"/>
    </xf>
    <xf numFmtId="0" fontId="22" fillId="5" borderId="22" xfId="2" applyFont="1" applyFill="1" applyBorder="1" applyAlignment="1">
      <alignment horizontal="center" vertical="center" wrapText="1"/>
    </xf>
    <xf numFmtId="0" fontId="18" fillId="7" borderId="23" xfId="2" applyFont="1" applyFill="1" applyBorder="1" applyAlignment="1">
      <alignment horizontal="left" vertical="center" wrapText="1"/>
    </xf>
    <xf numFmtId="0" fontId="19" fillId="0" borderId="23" xfId="2" applyFont="1" applyFill="1" applyBorder="1" applyAlignment="1">
      <alignment horizontal="left" vertical="center" wrapText="1"/>
    </xf>
    <xf numFmtId="0" fontId="18" fillId="0" borderId="23" xfId="2" applyFont="1" applyFill="1" applyBorder="1" applyAlignment="1">
      <alignment horizontal="left" vertical="center" wrapText="1"/>
    </xf>
    <xf numFmtId="0" fontId="19" fillId="0" borderId="24" xfId="2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justify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4" fontId="0" fillId="0" borderId="0" xfId="0" applyNumberFormat="1"/>
    <xf numFmtId="10" fontId="10" fillId="0" borderId="5" xfId="0" applyNumberFormat="1" applyFont="1" applyFill="1" applyBorder="1" applyAlignment="1">
      <alignment horizontal="center" vertical="center"/>
    </xf>
    <xf numFmtId="10" fontId="10" fillId="0" borderId="6" xfId="0" applyNumberFormat="1" applyFont="1" applyFill="1" applyBorder="1" applyAlignment="1">
      <alignment horizontal="center" vertical="center"/>
    </xf>
    <xf numFmtId="10" fontId="24" fillId="7" borderId="8" xfId="6" applyNumberFormat="1" applyFont="1" applyFill="1" applyBorder="1" applyAlignment="1">
      <alignment horizontal="center" vertical="center"/>
    </xf>
    <xf numFmtId="10" fontId="10" fillId="7" borderId="5" xfId="0" applyNumberFormat="1" applyFont="1" applyFill="1" applyBorder="1" applyAlignment="1">
      <alignment horizontal="center" vertical="center"/>
    </xf>
    <xf numFmtId="10" fontId="10" fillId="7" borderId="6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2" fontId="0" fillId="0" borderId="0" xfId="0" applyNumberFormat="1"/>
    <xf numFmtId="43" fontId="12" fillId="2" borderId="5" xfId="8" applyFont="1" applyFill="1" applyBorder="1" applyAlignment="1">
      <alignment horizontal="right" vertical="center" wrapText="1"/>
    </xf>
    <xf numFmtId="10" fontId="12" fillId="2" borderId="5" xfId="9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43" fontId="13" fillId="0" borderId="5" xfId="8" applyFont="1" applyBorder="1" applyAlignment="1">
      <alignment horizontal="right" vertical="center" wrapText="1"/>
    </xf>
    <xf numFmtId="10" fontId="13" fillId="0" borderId="5" xfId="9" applyNumberFormat="1" applyFont="1" applyFill="1" applyBorder="1" applyAlignment="1">
      <alignment horizontal="right" vertical="center" wrapText="1"/>
    </xf>
    <xf numFmtId="2" fontId="13" fillId="0" borderId="5" xfId="8" applyNumberFormat="1" applyFont="1" applyBorder="1" applyAlignment="1">
      <alignment horizontal="right" vertical="center" wrapText="1"/>
    </xf>
    <xf numFmtId="10" fontId="12" fillId="7" borderId="5" xfId="9" applyNumberFormat="1" applyFont="1" applyFill="1" applyBorder="1" applyAlignment="1">
      <alignment horizontal="right" vertical="center" wrapText="1"/>
    </xf>
    <xf numFmtId="2" fontId="12" fillId="2" borderId="8" xfId="8" applyNumberFormat="1" applyFont="1" applyFill="1" applyBorder="1" applyAlignment="1">
      <alignment horizontal="right" vertical="center" wrapText="1"/>
    </xf>
    <xf numFmtId="10" fontId="12" fillId="2" borderId="8" xfId="9" applyNumberFormat="1" applyFont="1" applyFill="1" applyBorder="1" applyAlignment="1">
      <alignment horizontal="right" vertical="center" wrapText="1"/>
    </xf>
    <xf numFmtId="43" fontId="12" fillId="2" borderId="8" xfId="8" applyFont="1" applyFill="1" applyBorder="1" applyAlignment="1">
      <alignment horizontal="right" vertical="center" wrapText="1"/>
    </xf>
    <xf numFmtId="10" fontId="12" fillId="7" borderId="8" xfId="9" applyNumberFormat="1" applyFont="1" applyFill="1" applyBorder="1" applyAlignment="1">
      <alignment horizontal="right" vertical="center" wrapText="1"/>
    </xf>
    <xf numFmtId="0" fontId="12" fillId="2" borderId="4" xfId="7" applyFont="1" applyFill="1" applyBorder="1" applyAlignment="1">
      <alignment vertical="center" wrapText="1"/>
    </xf>
    <xf numFmtId="10" fontId="12" fillId="2" borderId="6" xfId="9" applyNumberFormat="1" applyFont="1" applyFill="1" applyBorder="1" applyAlignment="1">
      <alignment horizontal="right" vertical="center" wrapText="1"/>
    </xf>
    <xf numFmtId="0" fontId="13" fillId="0" borderId="4" xfId="7" applyFont="1" applyBorder="1" applyAlignment="1">
      <alignment vertical="center" wrapText="1"/>
    </xf>
    <xf numFmtId="10" fontId="13" fillId="0" borderId="6" xfId="9" applyNumberFormat="1" applyFont="1" applyBorder="1" applyAlignment="1">
      <alignment horizontal="right" vertical="center" wrapText="1"/>
    </xf>
    <xf numFmtId="43" fontId="13" fillId="0" borderId="6" xfId="9" applyNumberFormat="1" applyFont="1" applyBorder="1" applyAlignment="1">
      <alignment horizontal="right" vertical="center" wrapText="1"/>
    </xf>
    <xf numFmtId="49" fontId="21" fillId="0" borderId="4" xfId="5" applyNumberFormat="1" applyFont="1" applyFill="1" applyBorder="1" applyAlignment="1">
      <alignment vertical="center" wrapText="1"/>
    </xf>
    <xf numFmtId="0" fontId="12" fillId="2" borderId="4" xfId="7" applyFont="1" applyFill="1" applyBorder="1" applyAlignment="1">
      <alignment vertical="center"/>
    </xf>
    <xf numFmtId="0" fontId="13" fillId="0" borderId="4" xfId="7" applyFont="1" applyBorder="1" applyAlignment="1">
      <alignment vertical="center"/>
    </xf>
    <xf numFmtId="0" fontId="12" fillId="2" borderId="7" xfId="7" applyFont="1" applyFill="1" applyBorder="1" applyAlignment="1">
      <alignment vertical="center" wrapText="1"/>
    </xf>
    <xf numFmtId="10" fontId="12" fillId="2" borderId="9" xfId="9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5" fillId="0" borderId="1" xfId="0" applyFont="1" applyBorder="1" applyAlignment="1">
      <alignment horizontal="justify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1" fillId="0" borderId="0" xfId="0" applyFont="1"/>
    <xf numFmtId="0" fontId="25" fillId="0" borderId="25" xfId="0" applyFont="1" applyFill="1" applyBorder="1"/>
    <xf numFmtId="0" fontId="1" fillId="0" borderId="0" xfId="0" applyFont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left" vertical="center"/>
    </xf>
    <xf numFmtId="0" fontId="5" fillId="7" borderId="25" xfId="0" applyFont="1" applyFill="1" applyBorder="1" applyAlignment="1">
      <alignment horizontal="left" vertical="center"/>
    </xf>
    <xf numFmtId="4" fontId="7" fillId="0" borderId="26" xfId="0" applyNumberFormat="1" applyFont="1" applyBorder="1" applyAlignment="1">
      <alignment horizontal="right" vertical="center"/>
    </xf>
    <xf numFmtId="4" fontId="7" fillId="7" borderId="26" xfId="0" applyNumberFormat="1" applyFont="1" applyFill="1" applyBorder="1" applyAlignment="1">
      <alignment horizontal="righ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right" vertical="center"/>
    </xf>
    <xf numFmtId="4" fontId="7" fillId="7" borderId="30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justify" vertical="center"/>
    </xf>
    <xf numFmtId="0" fontId="5" fillId="0" borderId="5" xfId="0" applyFont="1" applyFill="1" applyBorder="1"/>
    <xf numFmtId="0" fontId="5" fillId="7" borderId="5" xfId="0" applyFont="1" applyFill="1" applyBorder="1"/>
    <xf numFmtId="0" fontId="5" fillId="0" borderId="5" xfId="0" applyFont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</cellXfs>
  <cellStyles count="10">
    <cellStyle name="Dziesiętny 2" xfId="3"/>
    <cellStyle name="Dziesiętny 2 2" xfId="8"/>
    <cellStyle name="Normalny" xfId="0" builtinId="0"/>
    <cellStyle name="Normalny 2" xfId="1"/>
    <cellStyle name="Normalny 2 2" xfId="7"/>
    <cellStyle name="Normalny_bilans_przekształceń" xfId="5"/>
    <cellStyle name="Normalny_sprawozdanie wzór 2002" xfId="2"/>
    <cellStyle name="Procentowy" xfId="6" builtinId="5"/>
    <cellStyle name="Procentowy 2" xfId="4"/>
    <cellStyle name="Procentowy 2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65484</xdr:colOff>
      <xdr:row>43</xdr:row>
      <xdr:rowOff>123825</xdr:rowOff>
    </xdr:to>
    <xdr:sp macro="" textlink="">
      <xdr:nvSpPr>
        <xdr:cNvPr id="2" name="pole tekstowe 1"/>
        <xdr:cNvSpPr txBox="1"/>
      </xdr:nvSpPr>
      <xdr:spPr>
        <a:xfrm>
          <a:off x="6400800" y="581025"/>
          <a:ext cx="4332684" cy="781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Explanations:                                                                              </a:t>
          </a:r>
        </a:p>
        <a:p>
          <a:endParaRPr lang="pl-PL" sz="1100" b="0"/>
        </a:p>
        <a:p>
          <a:r>
            <a:rPr lang="pl-PL" sz="1100" b="1"/>
            <a:t>1.EBIT margin</a:t>
          </a:r>
        </a:p>
        <a:p>
          <a:r>
            <a:rPr lang="pl-PL" sz="1100" b="0" u="sng"/>
            <a:t>Formula:</a:t>
          </a:r>
          <a:r>
            <a:rPr lang="pl-PL" sz="1100" b="0"/>
            <a:t> operating profit/ sales revenue</a:t>
          </a:r>
        </a:p>
        <a:p>
          <a:r>
            <a:rPr lang="pl-PL" sz="1100" b="0" u="sng"/>
            <a:t>Description: </a:t>
          </a:r>
          <a:r>
            <a:rPr lang="pl-PL" sz="1100" b="0"/>
            <a:t>the net profit (after tax) attributable  per 1 zloty of revenue                                 </a:t>
          </a:r>
        </a:p>
        <a:p>
          <a:endParaRPr lang="pl-PL" sz="1100" b="0"/>
        </a:p>
        <a:p>
          <a:r>
            <a:rPr lang="pl-PL" sz="1100" b="1"/>
            <a:t>2. EBITDA margin</a:t>
          </a:r>
        </a:p>
        <a:p>
          <a:r>
            <a:rPr lang="pl-PL" sz="1100" b="0" u="sng"/>
            <a:t>Formula:</a:t>
          </a:r>
          <a:r>
            <a:rPr lang="pl-PL" sz="1100" b="0"/>
            <a:t> (operating profit + amortization) / sales revenue</a:t>
          </a:r>
        </a:p>
        <a:p>
          <a:r>
            <a:rPr lang="pl-PL" sz="1100" b="0" u="sng"/>
            <a:t>Description: </a:t>
          </a:r>
          <a:r>
            <a:rPr lang="pl-PL" sz="1100" b="0"/>
            <a:t>measures the efficiency of revenue’s conversion to the profit from continuing operations before the interests on loans, taxes, depreciation and amortization and before the extraordinary items.</a:t>
          </a:r>
        </a:p>
        <a:p>
          <a:endParaRPr lang="pl-PL" sz="1100" b="0"/>
        </a:p>
        <a:p>
          <a:r>
            <a:rPr lang="pl-PL" sz="1100" b="1"/>
            <a:t>3. Net profit margin</a:t>
          </a:r>
        </a:p>
        <a:p>
          <a:r>
            <a:rPr lang="pl-PL" sz="1100" b="0" u="sng"/>
            <a:t>Formula: </a:t>
          </a:r>
          <a:r>
            <a:rPr lang="pl-PL" sz="1100" b="0"/>
            <a:t>Net result/ sales revenue</a:t>
          </a:r>
        </a:p>
        <a:p>
          <a:r>
            <a:rPr lang="pl-PL" sz="1100" b="0" u="sng"/>
            <a:t>Description:</a:t>
          </a:r>
          <a:r>
            <a:rPr lang="pl-PL" sz="1100" b="0"/>
            <a:t> indicates the percentage of sales revenues making up for net profit </a:t>
          </a:r>
        </a:p>
        <a:p>
          <a:endParaRPr lang="pl-PL" sz="1100" b="0"/>
        </a:p>
        <a:p>
          <a:r>
            <a:rPr lang="pl-PL" sz="1100" b="1"/>
            <a:t>4. Return on equity (ROE)                                                                                                                                                         </a:t>
          </a:r>
        </a:p>
        <a:p>
          <a:r>
            <a:rPr lang="pl-P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Formula: </a:t>
          </a:r>
          <a:r>
            <a:rPr lang="pl-PL" b="0"/>
            <a:t>Net Income/Shareholder's Equity</a:t>
          </a:r>
          <a:endParaRPr lang="pl-PL" b="0">
            <a:effectLst/>
          </a:endParaRPr>
        </a:p>
        <a:p>
          <a:r>
            <a:rPr lang="pl-P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u="none">
              <a:solidFill>
                <a:sysClr val="windowText" lastClr="000000"/>
              </a:solidFill>
            </a:rPr>
            <a:t>amount of </a:t>
          </a:r>
          <a:r>
            <a:rPr lang="pl-PL" b="0" u="sng">
              <a:solidFill>
                <a:sysClr val="windowText" lastClr="000000"/>
              </a:solidFill>
              <a:hlinkClick xmlns:r="http://schemas.openxmlformats.org/officeDocument/2006/relationships" r:id=""/>
            </a:rPr>
            <a:t>net income</a:t>
          </a:r>
          <a:r>
            <a:rPr lang="pl-PL" b="0" u="sng">
              <a:solidFill>
                <a:sysClr val="windowText" lastClr="000000"/>
              </a:solidFill>
            </a:rPr>
            <a:t> </a:t>
          </a:r>
          <a:r>
            <a:rPr lang="pl-PL" u="none">
              <a:solidFill>
                <a:sysClr val="windowText" lastClr="000000"/>
              </a:solidFill>
            </a:rPr>
            <a:t>returned as a percentage of </a:t>
          </a:r>
          <a:r>
            <a:rPr lang="pl-PL" u="none">
              <a:solidFill>
                <a:sysClr val="windowText" lastClr="000000"/>
              </a:solidFill>
              <a:hlinkClick xmlns:r="http://schemas.openxmlformats.org/officeDocument/2006/relationships" r:id=""/>
            </a:rPr>
            <a:t>shareholders</a:t>
          </a:r>
          <a:r>
            <a:rPr lang="pl-PL" u="none">
              <a:solidFill>
                <a:sysClr val="windowText" lastClr="000000"/>
              </a:solidFill>
            </a:rPr>
            <a:t> equity</a:t>
          </a:r>
          <a:endParaRPr lang="pl-PL" sz="1100" b="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Return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assets (ROA)</a:t>
          </a:r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Formula: </a:t>
          </a:r>
          <a:r>
            <a:rPr lang="pl-PL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 Income / Total</a:t>
          </a:r>
          <a:r>
            <a:rPr lang="pl-P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Assets</a:t>
          </a:r>
          <a:endParaRPr lang="pl-PL" u="none">
            <a:effectLst/>
          </a:endParaRPr>
        </a:p>
        <a:p>
          <a:r>
            <a:rPr lang="pl-P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/>
            <a:t>an indicator of how profitable a company is relative to its total assets</a:t>
          </a:r>
          <a:endParaRPr lang="pl-PL">
            <a:effectLst/>
          </a:endParaRPr>
        </a:p>
        <a:p>
          <a:endParaRPr lang="pl-PL" sz="1100" b="0"/>
        </a:p>
        <a:p>
          <a:r>
            <a:rPr lang="pl-PL" sz="1100" b="1"/>
            <a:t>6.</a:t>
          </a:r>
          <a:r>
            <a:rPr lang="pl-PL" sz="1100" b="1" baseline="0"/>
            <a:t> </a:t>
          </a:r>
          <a:r>
            <a:rPr lang="pl-PL" sz="1100" b="1"/>
            <a:t>Current ratio</a:t>
          </a:r>
        </a:p>
        <a:p>
          <a:r>
            <a:rPr lang="pl-PL" sz="1100" b="0" u="sng"/>
            <a:t>Formula: </a:t>
          </a:r>
          <a:r>
            <a:rPr lang="pl-PL" sz="1100" b="0"/>
            <a:t>Current assets/ Short-term liabilities</a:t>
          </a:r>
        </a:p>
        <a:p>
          <a:r>
            <a:rPr lang="pl-PL" sz="1100" b="0" u="sng"/>
            <a:t>Description:</a:t>
          </a:r>
          <a:r>
            <a:rPr lang="pl-PL" sz="1100" b="0"/>
            <a:t> indicates company's ability to settle its liabilities based on all current assets</a:t>
          </a:r>
        </a:p>
        <a:p>
          <a:endParaRPr lang="pl-PL" sz="1100" b="0"/>
        </a:p>
        <a:p>
          <a:r>
            <a:rPr lang="pl-PL" sz="1100" b="1"/>
            <a:t>7. Total debt ratio</a:t>
          </a:r>
        </a:p>
        <a:p>
          <a:r>
            <a:rPr lang="pl-PL" sz="1100" b="0" u="sng"/>
            <a:t>Formula: </a:t>
          </a:r>
          <a:r>
            <a:rPr lang="pl-PL" sz="1100" b="0"/>
            <a:t>Total liabilities /Total assets</a:t>
          </a:r>
        </a:p>
        <a:p>
          <a:r>
            <a:rPr lang="pl-PL" sz="1100" b="0" u="sng"/>
            <a:t>Description: </a:t>
          </a:r>
          <a:r>
            <a:rPr lang="pl-PL" sz="1100" b="0"/>
            <a:t>indicates the percentage that liabilities and debt have in the financing of the company's property</a:t>
          </a:r>
        </a:p>
        <a:p>
          <a:endParaRPr lang="pl-PL" sz="11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/>
            <a:t>8. Gr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oss sales margin </a:t>
          </a:r>
          <a:endParaRPr lang="pl-PL" b="1">
            <a:effectLst/>
          </a:endParaRPr>
        </a:p>
        <a:p>
          <a:r>
            <a:rPr lang="pl-P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Formula: </a:t>
          </a:r>
          <a:endParaRPr lang="pl-PL">
            <a:effectLst/>
          </a:endParaRPr>
        </a:p>
        <a:p>
          <a:r>
            <a:rPr lang="pl-P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25" sqref="I24:I25"/>
    </sheetView>
  </sheetViews>
  <sheetFormatPr defaultRowHeight="15" x14ac:dyDescent="0.25"/>
  <cols>
    <col min="1" max="1" width="43.5703125" customWidth="1"/>
    <col min="2" max="2" width="13.5703125" customWidth="1"/>
    <col min="3" max="3" width="13.42578125" customWidth="1"/>
    <col min="4" max="4" width="13.85546875" customWidth="1"/>
    <col min="5" max="5" width="13.140625" customWidth="1"/>
    <col min="6" max="6" width="11.42578125" bestFit="1" customWidth="1"/>
    <col min="7" max="7" width="10.5703125" customWidth="1"/>
    <col min="8" max="8" width="11.28515625" customWidth="1"/>
    <col min="9" max="9" width="37.140625" bestFit="1" customWidth="1"/>
    <col min="10" max="10" width="37.42578125" bestFit="1" customWidth="1"/>
  </cols>
  <sheetData>
    <row r="1" spans="1:10" x14ac:dyDescent="0.25">
      <c r="A1" s="101" t="s">
        <v>108</v>
      </c>
    </row>
    <row r="2" spans="1:10" ht="15.75" thickBot="1" x14ac:dyDescent="0.3"/>
    <row r="3" spans="1:10" ht="11.25" customHeight="1" thickTop="1" x14ac:dyDescent="0.25">
      <c r="A3" s="95"/>
      <c r="B3" s="26">
        <v>2014</v>
      </c>
      <c r="C3" s="26">
        <v>2015</v>
      </c>
      <c r="D3" s="26">
        <v>2014</v>
      </c>
      <c r="E3" s="26">
        <v>2015</v>
      </c>
      <c r="F3" s="96" t="s">
        <v>107</v>
      </c>
      <c r="G3" s="1"/>
      <c r="H3" s="93"/>
      <c r="I3" s="11" t="s">
        <v>109</v>
      </c>
      <c r="J3" s="12" t="s">
        <v>110</v>
      </c>
    </row>
    <row r="4" spans="1:10" ht="12" customHeight="1" x14ac:dyDescent="0.25">
      <c r="A4" s="116"/>
      <c r="B4" s="25" t="s">
        <v>0</v>
      </c>
      <c r="C4" s="25" t="s">
        <v>0</v>
      </c>
      <c r="D4" s="25" t="s">
        <v>1</v>
      </c>
      <c r="E4" s="25" t="s">
        <v>1</v>
      </c>
      <c r="F4" s="97"/>
      <c r="G4" s="1"/>
      <c r="H4" s="94"/>
      <c r="I4" s="9" t="s">
        <v>4</v>
      </c>
      <c r="J4" s="10" t="s">
        <v>111</v>
      </c>
    </row>
    <row r="5" spans="1:10" x14ac:dyDescent="0.25">
      <c r="A5" s="117" t="s">
        <v>88</v>
      </c>
      <c r="B5" s="109">
        <v>113884.66</v>
      </c>
      <c r="C5" s="15">
        <v>109581.08</v>
      </c>
      <c r="D5" s="15">
        <f>B5/J5</f>
        <v>27184.651373737855</v>
      </c>
      <c r="E5" s="15">
        <f>C5/$J$6</f>
        <v>26185.499904415981</v>
      </c>
      <c r="F5" s="14">
        <f>(C5/B5)*100</f>
        <v>96.221106512501336</v>
      </c>
      <c r="G5" s="1"/>
      <c r="H5" s="4">
        <v>2014</v>
      </c>
      <c r="I5" s="5">
        <v>4.2622999999999998</v>
      </c>
      <c r="J5" s="6">
        <v>4.1893000000000002</v>
      </c>
    </row>
    <row r="6" spans="1:10" ht="15.75" thickBot="1" x14ac:dyDescent="0.3">
      <c r="A6" s="118" t="s">
        <v>89</v>
      </c>
      <c r="B6" s="110">
        <v>3378.03</v>
      </c>
      <c r="C6" s="16">
        <v>3606.88</v>
      </c>
      <c r="D6" s="16">
        <f>B6/$J$5</f>
        <v>806.3471224309551</v>
      </c>
      <c r="E6" s="16">
        <f t="shared" ref="E6:E13" si="0">C6/$J$6</f>
        <v>861.90021028484034</v>
      </c>
      <c r="F6" s="17">
        <f t="shared" ref="F6:F12" si="1">(C6/B6)*100</f>
        <v>106.77465860279511</v>
      </c>
      <c r="G6" s="1"/>
      <c r="H6" s="7">
        <v>2015</v>
      </c>
      <c r="I6" s="8">
        <v>4.2614999999999998</v>
      </c>
      <c r="J6" s="13">
        <v>4.1848000000000001</v>
      </c>
    </row>
    <row r="7" spans="1:10" ht="15.75" thickTop="1" x14ac:dyDescent="0.25">
      <c r="A7" s="117" t="s">
        <v>90</v>
      </c>
      <c r="B7" s="109">
        <v>35246.269999999997</v>
      </c>
      <c r="C7" s="15">
        <v>39924.32</v>
      </c>
      <c r="D7" s="15">
        <f t="shared" ref="D7:D13" si="2">B7/$J$5</f>
        <v>8413.4031938509997</v>
      </c>
      <c r="E7" s="15">
        <f t="shared" si="0"/>
        <v>9540.3173389409294</v>
      </c>
      <c r="F7" s="14">
        <f t="shared" si="1"/>
        <v>113.27246826401773</v>
      </c>
      <c r="G7" s="1"/>
    </row>
    <row r="8" spans="1:10" x14ac:dyDescent="0.25">
      <c r="A8" s="118" t="s">
        <v>91</v>
      </c>
      <c r="B8" s="110">
        <v>2722.66</v>
      </c>
      <c r="C8" s="16">
        <v>3963.31</v>
      </c>
      <c r="D8" s="16">
        <f t="shared" si="2"/>
        <v>649.90809920511776</v>
      </c>
      <c r="E8" s="16">
        <f t="shared" si="0"/>
        <v>947.07273943796599</v>
      </c>
      <c r="F8" s="17">
        <f t="shared" si="1"/>
        <v>145.56756994997539</v>
      </c>
      <c r="G8" s="1"/>
    </row>
    <row r="9" spans="1:10" x14ac:dyDescent="0.25">
      <c r="A9" s="117" t="s">
        <v>80</v>
      </c>
      <c r="B9" s="109">
        <v>5050.26</v>
      </c>
      <c r="C9" s="15">
        <v>4752.7700000000004</v>
      </c>
      <c r="D9" s="15">
        <f t="shared" si="2"/>
        <v>1205.5140476929321</v>
      </c>
      <c r="E9" s="15">
        <f t="shared" si="0"/>
        <v>1135.7221372586505</v>
      </c>
      <c r="F9" s="14">
        <f t="shared" si="1"/>
        <v>94.1094121886794</v>
      </c>
      <c r="G9" s="1"/>
      <c r="H9" s="47"/>
    </row>
    <row r="10" spans="1:10" x14ac:dyDescent="0.25">
      <c r="A10" s="118" t="s">
        <v>92</v>
      </c>
      <c r="B10" s="110">
        <v>3868.56</v>
      </c>
      <c r="C10" s="16">
        <v>4142.6899999999996</v>
      </c>
      <c r="D10" s="16">
        <f t="shared" si="2"/>
        <v>923.43828324541084</v>
      </c>
      <c r="E10" s="16">
        <f t="shared" si="0"/>
        <v>989.93739246797929</v>
      </c>
      <c r="F10" s="17">
        <f t="shared" si="1"/>
        <v>107.08609922038173</v>
      </c>
      <c r="G10" s="1"/>
    </row>
    <row r="11" spans="1:10" x14ac:dyDescent="0.25">
      <c r="A11" s="117" t="s">
        <v>2</v>
      </c>
      <c r="B11" s="109">
        <v>8428.2999999999993</v>
      </c>
      <c r="C11" s="15">
        <v>8359.66</v>
      </c>
      <c r="D11" s="15">
        <f t="shared" si="2"/>
        <v>2011.8635571575201</v>
      </c>
      <c r="E11" s="15">
        <f t="shared" si="0"/>
        <v>1997.6247371439495</v>
      </c>
      <c r="F11" s="14">
        <f t="shared" si="1"/>
        <v>99.185600892232131</v>
      </c>
      <c r="G11" s="1"/>
      <c r="H11" s="63"/>
    </row>
    <row r="12" spans="1:10" x14ac:dyDescent="0.25">
      <c r="A12" s="118" t="s">
        <v>83</v>
      </c>
      <c r="B12" s="110">
        <v>3868.56</v>
      </c>
      <c r="C12" s="16">
        <v>4142.6899999999996</v>
      </c>
      <c r="D12" s="16">
        <f t="shared" si="2"/>
        <v>923.43828324541084</v>
      </c>
      <c r="E12" s="16">
        <f t="shared" si="0"/>
        <v>989.93739246797929</v>
      </c>
      <c r="F12" s="17">
        <f t="shared" si="1"/>
        <v>107.08609922038173</v>
      </c>
      <c r="G12" s="1"/>
    </row>
    <row r="13" spans="1:10" x14ac:dyDescent="0.25">
      <c r="A13" s="117" t="s">
        <v>93</v>
      </c>
      <c r="B13" s="109">
        <v>4000</v>
      </c>
      <c r="C13" s="15">
        <v>3805</v>
      </c>
      <c r="D13" s="15">
        <f t="shared" si="2"/>
        <v>954.81345332155729</v>
      </c>
      <c r="E13" s="15">
        <f t="shared" si="0"/>
        <v>909.24297457465116</v>
      </c>
      <c r="F13" s="14">
        <f>(C13/B13)*100</f>
        <v>95.125</v>
      </c>
      <c r="G13" s="1"/>
      <c r="H13" s="47"/>
    </row>
    <row r="14" spans="1:10" ht="12" customHeight="1" x14ac:dyDescent="0.25">
      <c r="A14" s="119"/>
      <c r="B14" s="111" t="s">
        <v>3</v>
      </c>
      <c r="C14" s="23" t="s">
        <v>3</v>
      </c>
      <c r="D14" s="23" t="s">
        <v>3</v>
      </c>
      <c r="E14" s="23" t="s">
        <v>3</v>
      </c>
      <c r="F14" s="97" t="s">
        <v>107</v>
      </c>
      <c r="G14" s="1"/>
    </row>
    <row r="15" spans="1:10" ht="9.75" customHeight="1" x14ac:dyDescent="0.25">
      <c r="A15" s="119"/>
      <c r="B15" s="112">
        <v>2014</v>
      </c>
      <c r="C15" s="24">
        <v>2015</v>
      </c>
      <c r="D15" s="24">
        <v>2014</v>
      </c>
      <c r="E15" s="24">
        <v>2015</v>
      </c>
      <c r="F15" s="97"/>
      <c r="G15" s="98"/>
    </row>
    <row r="16" spans="1:10" ht="12" customHeight="1" x14ac:dyDescent="0.25">
      <c r="A16" s="119"/>
      <c r="B16" s="113" t="s">
        <v>0</v>
      </c>
      <c r="C16" s="25" t="s">
        <v>0</v>
      </c>
      <c r="D16" s="25" t="s">
        <v>1</v>
      </c>
      <c r="E16" s="25" t="s">
        <v>1</v>
      </c>
      <c r="F16" s="97"/>
      <c r="G16" s="98"/>
    </row>
    <row r="17" spans="1:8" x14ac:dyDescent="0.25">
      <c r="A17" s="120" t="s">
        <v>94</v>
      </c>
      <c r="B17" s="110">
        <v>93259.09</v>
      </c>
      <c r="C17" s="16">
        <v>97787.53</v>
      </c>
      <c r="D17" s="16">
        <f>B17/$I$5</f>
        <v>21879.992023086128</v>
      </c>
      <c r="E17" s="16">
        <f>C17/$I$6</f>
        <v>22946.739411005514</v>
      </c>
      <c r="F17" s="18">
        <f>(C17/B17)*100</f>
        <v>104.85576258571685</v>
      </c>
      <c r="G17" s="1"/>
    </row>
    <row r="18" spans="1:8" x14ac:dyDescent="0.25">
      <c r="A18" s="117" t="s">
        <v>95</v>
      </c>
      <c r="B18" s="114">
        <v>40344.69</v>
      </c>
      <c r="C18" s="19">
        <v>47609.13</v>
      </c>
      <c r="D18" s="19">
        <f t="shared" ref="D18:D29" si="3">B18/$I$5</f>
        <v>9465.4740398376471</v>
      </c>
      <c r="E18" s="19">
        <f t="shared" ref="E18:E29" si="4">C18/$I$6</f>
        <v>11171.918338613164</v>
      </c>
      <c r="F18" s="20">
        <f t="shared" ref="F18:F29" si="5">(C18/B18)*100</f>
        <v>118.00593832794351</v>
      </c>
      <c r="G18" s="1"/>
    </row>
    <row r="19" spans="1:8" x14ac:dyDescent="0.25">
      <c r="A19" s="118" t="s">
        <v>96</v>
      </c>
      <c r="B19" s="110">
        <v>52914.400000000001</v>
      </c>
      <c r="C19" s="16">
        <v>50178.400000000001</v>
      </c>
      <c r="D19" s="16">
        <f t="shared" si="3"/>
        <v>12414.517983248483</v>
      </c>
      <c r="E19" s="16">
        <f t="shared" si="4"/>
        <v>11774.821072392351</v>
      </c>
      <c r="F19" s="18">
        <f t="shared" si="5"/>
        <v>94.829384817743374</v>
      </c>
      <c r="G19" s="1"/>
      <c r="H19" s="63"/>
    </row>
    <row r="20" spans="1:8" x14ac:dyDescent="0.25">
      <c r="A20" s="117" t="s">
        <v>97</v>
      </c>
      <c r="B20" s="114">
        <v>28365.279999999999</v>
      </c>
      <c r="C20" s="19">
        <v>24532.44</v>
      </c>
      <c r="D20" s="19">
        <f t="shared" si="3"/>
        <v>6654.9233981653097</v>
      </c>
      <c r="E20" s="19">
        <f t="shared" si="4"/>
        <v>5756.7617036254842</v>
      </c>
      <c r="F20" s="20">
        <f t="shared" si="5"/>
        <v>86.48756507956206</v>
      </c>
      <c r="G20" s="1"/>
      <c r="H20" s="63"/>
    </row>
    <row r="21" spans="1:8" x14ac:dyDescent="0.25">
      <c r="A21" s="118" t="s">
        <v>98</v>
      </c>
      <c r="B21" s="110">
        <v>1681.63</v>
      </c>
      <c r="C21" s="16">
        <v>882.87</v>
      </c>
      <c r="D21" s="16">
        <f t="shared" si="3"/>
        <v>394.53581399713772</v>
      </c>
      <c r="E21" s="16">
        <f t="shared" si="4"/>
        <v>207.17353044702571</v>
      </c>
      <c r="F21" s="18">
        <f t="shared" si="5"/>
        <v>52.500847392113606</v>
      </c>
      <c r="G21" s="1"/>
      <c r="H21" s="63"/>
    </row>
    <row r="22" spans="1:8" x14ac:dyDescent="0.25">
      <c r="A22" s="117" t="s">
        <v>99</v>
      </c>
      <c r="B22" s="114">
        <v>22522.17</v>
      </c>
      <c r="C22" s="19">
        <v>23971.91</v>
      </c>
      <c r="D22" s="19">
        <f t="shared" si="3"/>
        <v>5284.0414799521386</v>
      </c>
      <c r="E22" s="19">
        <f t="shared" si="4"/>
        <v>5625.2282060307407</v>
      </c>
      <c r="F22" s="20">
        <f t="shared" si="5"/>
        <v>106.43694635108429</v>
      </c>
      <c r="G22" s="1"/>
    </row>
    <row r="23" spans="1:8" x14ac:dyDescent="0.25">
      <c r="A23" s="118" t="s">
        <v>100</v>
      </c>
      <c r="B23" s="110">
        <v>21976</v>
      </c>
      <c r="C23" s="16">
        <v>23437.15</v>
      </c>
      <c r="D23" s="16">
        <f t="shared" si="3"/>
        <v>5155.9017431902967</v>
      </c>
      <c r="E23" s="16">
        <f t="shared" si="4"/>
        <v>5499.7418749266699</v>
      </c>
      <c r="F23" s="18">
        <f t="shared" si="5"/>
        <v>106.64884419366582</v>
      </c>
      <c r="G23" s="1"/>
    </row>
    <row r="24" spans="1:8" x14ac:dyDescent="0.25">
      <c r="A24" s="117" t="s">
        <v>101</v>
      </c>
      <c r="B24" s="114">
        <v>546.16999999999996</v>
      </c>
      <c r="C24" s="19">
        <v>534.75</v>
      </c>
      <c r="D24" s="19">
        <f t="shared" si="3"/>
        <v>128.13973676184219</v>
      </c>
      <c r="E24" s="19">
        <f t="shared" si="4"/>
        <v>125.48398451249561</v>
      </c>
      <c r="F24" s="20">
        <f t="shared" si="5"/>
        <v>97.909075928740137</v>
      </c>
      <c r="G24" s="1"/>
    </row>
    <row r="25" spans="1:8" x14ac:dyDescent="0.25">
      <c r="A25" s="118" t="s">
        <v>102</v>
      </c>
      <c r="B25" s="110">
        <v>53512.91</v>
      </c>
      <c r="C25" s="16">
        <v>55225.15</v>
      </c>
      <c r="D25" s="16">
        <f t="shared" si="3"/>
        <v>12554.937475072145</v>
      </c>
      <c r="E25" s="16">
        <f t="shared" si="4"/>
        <v>12959.087175877039</v>
      </c>
      <c r="F25" s="18">
        <f t="shared" si="5"/>
        <v>103.19967648928082</v>
      </c>
      <c r="G25" s="1"/>
    </row>
    <row r="26" spans="1:8" x14ac:dyDescent="0.25">
      <c r="A26" s="117" t="s">
        <v>103</v>
      </c>
      <c r="B26" s="114">
        <v>11293.87</v>
      </c>
      <c r="C26" s="19">
        <v>14210.85</v>
      </c>
      <c r="D26" s="19">
        <f t="shared" si="3"/>
        <v>2649.7125964854658</v>
      </c>
      <c r="E26" s="19">
        <f t="shared" si="4"/>
        <v>3334.7060894051392</v>
      </c>
      <c r="F26" s="20">
        <f t="shared" si="5"/>
        <v>125.8279934158973</v>
      </c>
      <c r="G26" s="1"/>
    </row>
    <row r="27" spans="1:8" x14ac:dyDescent="0.25">
      <c r="A27" s="118" t="s">
        <v>104</v>
      </c>
      <c r="B27" s="110">
        <v>42219.05</v>
      </c>
      <c r="C27" s="16">
        <v>41014.300000000003</v>
      </c>
      <c r="D27" s="16">
        <f t="shared" si="3"/>
        <v>9905.2272247378187</v>
      </c>
      <c r="E27" s="16">
        <f t="shared" si="4"/>
        <v>9624.3810864718998</v>
      </c>
      <c r="F27" s="18">
        <f t="shared" si="5"/>
        <v>97.146430343648177</v>
      </c>
      <c r="G27" s="1"/>
    </row>
    <row r="28" spans="1:8" x14ac:dyDescent="0.25">
      <c r="A28" s="121" t="s">
        <v>105</v>
      </c>
      <c r="B28" s="114">
        <v>39746.17</v>
      </c>
      <c r="C28" s="19">
        <v>42562.38</v>
      </c>
      <c r="D28" s="19">
        <f t="shared" si="3"/>
        <v>9325.0522018628435</v>
      </c>
      <c r="E28" s="19">
        <f t="shared" si="4"/>
        <v>9987.6522351284748</v>
      </c>
      <c r="F28" s="20">
        <f t="shared" si="5"/>
        <v>107.08548773378668</v>
      </c>
      <c r="G28" s="1"/>
    </row>
    <row r="29" spans="1:8" ht="15.75" thickBot="1" x14ac:dyDescent="0.3">
      <c r="A29" s="122" t="s">
        <v>106</v>
      </c>
      <c r="B29" s="115">
        <v>1799.64</v>
      </c>
      <c r="C29" s="21">
        <v>1799.64</v>
      </c>
      <c r="D29" s="21">
        <f t="shared" si="3"/>
        <v>422.22274358914206</v>
      </c>
      <c r="E29" s="21">
        <f t="shared" si="4"/>
        <v>422.30200633579727</v>
      </c>
      <c r="F29" s="22">
        <f t="shared" si="5"/>
        <v>100</v>
      </c>
      <c r="G29" s="1"/>
    </row>
    <row r="30" spans="1:8" ht="15.75" thickTop="1" x14ac:dyDescent="0.25"/>
  </sheetData>
  <mergeCells count="6">
    <mergeCell ref="H3:H4"/>
    <mergeCell ref="A3:A4"/>
    <mergeCell ref="F3:F4"/>
    <mergeCell ref="A14:A16"/>
    <mergeCell ref="F14:F16"/>
    <mergeCell ref="G15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6" sqref="A26"/>
    </sheetView>
  </sheetViews>
  <sheetFormatPr defaultRowHeight="15" x14ac:dyDescent="0.25"/>
  <cols>
    <col min="1" max="1" width="51.7109375" customWidth="1"/>
    <col min="2" max="2" width="27.7109375" customWidth="1"/>
    <col min="3" max="3" width="27.5703125" customWidth="1"/>
  </cols>
  <sheetData>
    <row r="1" spans="1:3" x14ac:dyDescent="0.25">
      <c r="A1" s="103" t="s">
        <v>64</v>
      </c>
      <c r="B1" s="2"/>
      <c r="C1" s="2"/>
    </row>
    <row r="3" spans="1:3" ht="15.75" thickBot="1" x14ac:dyDescent="0.3"/>
    <row r="4" spans="1:3" ht="15.75" thickTop="1" x14ac:dyDescent="0.25">
      <c r="A4" s="99"/>
      <c r="B4" s="61">
        <v>2014</v>
      </c>
      <c r="C4" s="62">
        <v>2015</v>
      </c>
    </row>
    <row r="5" spans="1:3" x14ac:dyDescent="0.25">
      <c r="A5" s="100"/>
      <c r="B5" s="59" t="s">
        <v>0</v>
      </c>
      <c r="C5" s="60" t="s">
        <v>0</v>
      </c>
    </row>
    <row r="6" spans="1:3" x14ac:dyDescent="0.25">
      <c r="A6" s="102" t="s">
        <v>60</v>
      </c>
      <c r="B6" s="53">
        <v>2087</v>
      </c>
      <c r="C6" s="54">
        <v>5360</v>
      </c>
    </row>
    <row r="7" spans="1:3" x14ac:dyDescent="0.25">
      <c r="A7" s="102" t="s">
        <v>61</v>
      </c>
      <c r="B7" s="55">
        <v>-2020</v>
      </c>
      <c r="C7" s="56">
        <v>-10439</v>
      </c>
    </row>
    <row r="8" spans="1:3" x14ac:dyDescent="0.25">
      <c r="A8" s="102" t="s">
        <v>62</v>
      </c>
      <c r="B8" s="53">
        <v>-2170</v>
      </c>
      <c r="C8" s="54">
        <v>4263</v>
      </c>
    </row>
    <row r="9" spans="1:3" ht="15.75" thickBot="1" x14ac:dyDescent="0.3">
      <c r="A9" s="102" t="s">
        <v>63</v>
      </c>
      <c r="B9" s="57">
        <v>-2103</v>
      </c>
      <c r="C9" s="58">
        <v>-816</v>
      </c>
    </row>
    <row r="10" spans="1:3" ht="15.75" thickTop="1" x14ac:dyDescent="0.25"/>
  </sheetData>
  <mergeCells count="1">
    <mergeCell ref="A4:A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5" sqref="A5:A12"/>
    </sheetView>
  </sheetViews>
  <sheetFormatPr defaultRowHeight="15" x14ac:dyDescent="0.25"/>
  <cols>
    <col min="1" max="1" width="40" customWidth="1"/>
    <col min="2" max="2" width="19.140625" customWidth="1"/>
    <col min="3" max="3" width="18.5703125" customWidth="1"/>
  </cols>
  <sheetData>
    <row r="1" spans="1:3" x14ac:dyDescent="0.25">
      <c r="A1" s="101" t="s">
        <v>65</v>
      </c>
    </row>
    <row r="3" spans="1:3" ht="15.75" thickBot="1" x14ac:dyDescent="0.3"/>
    <row r="4" spans="1:3" ht="18.75" customHeight="1" thickTop="1" x14ac:dyDescent="0.25">
      <c r="A4" s="44"/>
      <c r="B4" s="45">
        <v>2014</v>
      </c>
      <c r="C4" s="46">
        <v>2015</v>
      </c>
    </row>
    <row r="5" spans="1:3" x14ac:dyDescent="0.25">
      <c r="A5" s="104" t="s">
        <v>66</v>
      </c>
      <c r="B5" s="48">
        <f>'choosen financial data'!B9/'choosen financial data'!B5</f>
        <v>4.4345392961615729E-2</v>
      </c>
      <c r="C5" s="49">
        <f>'choosen financial data'!C9/'choosen financial data'!C5</f>
        <v>4.3372177021799754E-2</v>
      </c>
    </row>
    <row r="6" spans="1:3" x14ac:dyDescent="0.25">
      <c r="A6" s="108" t="s">
        <v>67</v>
      </c>
      <c r="B6" s="51">
        <f>'choosen financial data'!B11/'choosen financial data'!B5</f>
        <v>7.4007333384496193E-2</v>
      </c>
      <c r="C6" s="52">
        <f>'choosen financial data'!C11/'choosen financial data'!C5</f>
        <v>7.6287439401035287E-2</v>
      </c>
    </row>
    <row r="7" spans="1:3" x14ac:dyDescent="0.25">
      <c r="A7" s="104" t="s">
        <v>68</v>
      </c>
      <c r="B7" s="48">
        <f>'choosen financial data'!B13/'choosen financial data'!B5</f>
        <v>3.5123255405951952E-2</v>
      </c>
      <c r="C7" s="49">
        <f>'choosen financial data'!C13/'choosen financial data'!C5</f>
        <v>3.472314746304745E-2</v>
      </c>
    </row>
    <row r="8" spans="1:3" x14ac:dyDescent="0.25">
      <c r="A8" s="105" t="s">
        <v>6</v>
      </c>
      <c r="B8" s="51">
        <f>'choosen financial data'!B13/('choosen financial data'!B17-'choosen financial data'!B25)</f>
        <v>0.10063860225058108</v>
      </c>
      <c r="C8" s="52">
        <f>'choosen financial data'!C13/('choosen financial data'!C17-'choosen financial data'!C25)</f>
        <v>8.9398196247484282E-2</v>
      </c>
    </row>
    <row r="9" spans="1:3" x14ac:dyDescent="0.25">
      <c r="A9" s="106" t="s">
        <v>7</v>
      </c>
      <c r="B9" s="48">
        <f>'choosen financial data'!B13/'choosen financial data'!B17</f>
        <v>4.2891261323695098E-2</v>
      </c>
      <c r="C9" s="49">
        <f>'choosen financial data'!C13/'choosen financial data'!C17</f>
        <v>3.8910891807984106E-2</v>
      </c>
    </row>
    <row r="10" spans="1:3" x14ac:dyDescent="0.25">
      <c r="A10" s="108" t="s">
        <v>69</v>
      </c>
      <c r="B10" s="51">
        <f>'choosen financial data'!B19/'choosen financial data'!B27</f>
        <v>1.2533299541320801</v>
      </c>
      <c r="C10" s="52">
        <f>'choosen financial data'!C19/'choosen financial data'!C27</f>
        <v>1.2234367037838021</v>
      </c>
    </row>
    <row r="11" spans="1:3" x14ac:dyDescent="0.25">
      <c r="A11" s="104" t="s">
        <v>70</v>
      </c>
      <c r="B11" s="48">
        <f>'choosen financial data'!B25/'choosen financial data'!B17</f>
        <v>0.57380905175034413</v>
      </c>
      <c r="C11" s="49">
        <f>'choosen financial data'!C25/'choosen financial data'!C17</f>
        <v>0.56474634342436103</v>
      </c>
    </row>
    <row r="12" spans="1:3" ht="15.75" thickBot="1" x14ac:dyDescent="0.3">
      <c r="A12" s="107" t="s">
        <v>5</v>
      </c>
      <c r="B12" s="50">
        <f>'choosen financial data'!B7/'choosen financial data'!B5</f>
        <v>0.3094909358292855</v>
      </c>
      <c r="C12" s="50">
        <f>'choosen financial data'!C7/'choosen financial data'!C5</f>
        <v>0.36433588718052423</v>
      </c>
    </row>
    <row r="13" spans="1:3" ht="15.75" thickTop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5" workbookViewId="0">
      <selection activeCell="A47" sqref="A47"/>
    </sheetView>
  </sheetViews>
  <sheetFormatPr defaultRowHeight="15" x14ac:dyDescent="0.25"/>
  <cols>
    <col min="1" max="1" width="36.7109375" customWidth="1"/>
    <col min="2" max="2" width="13.7109375" customWidth="1"/>
    <col min="3" max="3" width="10.140625" customWidth="1"/>
    <col min="4" max="4" width="12.7109375" customWidth="1"/>
    <col min="5" max="5" width="11.140625" customWidth="1"/>
    <col min="6" max="6" width="11.7109375" customWidth="1"/>
    <col min="7" max="7" width="11" customWidth="1"/>
    <col min="8" max="8" width="2.5703125" customWidth="1"/>
  </cols>
  <sheetData>
    <row r="1" spans="1:6" x14ac:dyDescent="0.25">
      <c r="A1" s="101" t="s">
        <v>8</v>
      </c>
      <c r="B1" s="3"/>
      <c r="C1" s="3"/>
    </row>
    <row r="2" spans="1:6" ht="15.75" thickBot="1" x14ac:dyDescent="0.3"/>
    <row r="3" spans="1:6" ht="51.75" thickTop="1" x14ac:dyDescent="0.25">
      <c r="A3" s="66" t="s">
        <v>14</v>
      </c>
      <c r="B3" s="67" t="s">
        <v>9</v>
      </c>
      <c r="C3" s="67" t="s">
        <v>11</v>
      </c>
      <c r="D3" s="67" t="s">
        <v>10</v>
      </c>
      <c r="E3" s="67" t="s">
        <v>12</v>
      </c>
      <c r="F3" s="68" t="s">
        <v>13</v>
      </c>
    </row>
    <row r="4" spans="1:6" x14ac:dyDescent="0.25">
      <c r="A4" s="69" t="s">
        <v>15</v>
      </c>
      <c r="B4" s="70"/>
      <c r="C4" s="70"/>
      <c r="D4" s="70"/>
      <c r="E4" s="70"/>
      <c r="F4" s="71"/>
    </row>
    <row r="5" spans="1:6" x14ac:dyDescent="0.25">
      <c r="A5" s="83" t="s">
        <v>16</v>
      </c>
      <c r="B5" s="64">
        <v>40344.690170000002</v>
      </c>
      <c r="C5" s="65">
        <v>0.43260866148765259</v>
      </c>
      <c r="D5" s="64">
        <v>47609.132039999997</v>
      </c>
      <c r="E5" s="65">
        <v>0.48686301519288316</v>
      </c>
      <c r="F5" s="84">
        <v>1.180059428871306</v>
      </c>
    </row>
    <row r="6" spans="1:6" x14ac:dyDescent="0.25">
      <c r="A6" s="85" t="s">
        <v>17</v>
      </c>
      <c r="B6" s="75">
        <v>27440.61</v>
      </c>
      <c r="C6" s="76">
        <v>0.29424059306153533</v>
      </c>
      <c r="D6" s="75">
        <v>33620.2399</v>
      </c>
      <c r="E6" s="76">
        <v>0.34380906913971282</v>
      </c>
      <c r="F6" s="86">
        <v>1.225200165010909</v>
      </c>
    </row>
    <row r="7" spans="1:6" x14ac:dyDescent="0.25">
      <c r="A7" s="85" t="s">
        <v>18</v>
      </c>
      <c r="B7" s="75">
        <v>3602.65</v>
      </c>
      <c r="C7" s="76">
        <v>3.8630550581533724E-2</v>
      </c>
      <c r="D7" s="75">
        <v>5854.0678600000001</v>
      </c>
      <c r="E7" s="76">
        <v>5.9865177274577117E-2</v>
      </c>
      <c r="F7" s="86">
        <v>1.6249338292645692</v>
      </c>
    </row>
    <row r="8" spans="1:6" x14ac:dyDescent="0.25">
      <c r="A8" s="85" t="s">
        <v>19</v>
      </c>
      <c r="B8" s="77">
        <v>0</v>
      </c>
      <c r="C8" s="76">
        <v>0</v>
      </c>
      <c r="D8" s="77">
        <v>0</v>
      </c>
      <c r="E8" s="76">
        <v>0</v>
      </c>
      <c r="F8" s="87">
        <v>0</v>
      </c>
    </row>
    <row r="9" spans="1:6" x14ac:dyDescent="0.25">
      <c r="A9" s="88" t="s">
        <v>20</v>
      </c>
      <c r="B9" s="77">
        <v>0</v>
      </c>
      <c r="C9" s="76">
        <v>0</v>
      </c>
      <c r="D9" s="77">
        <v>0</v>
      </c>
      <c r="E9" s="76">
        <v>0</v>
      </c>
      <c r="F9" s="87">
        <v>0</v>
      </c>
    </row>
    <row r="10" spans="1:6" x14ac:dyDescent="0.25">
      <c r="A10" s="88" t="s">
        <v>21</v>
      </c>
      <c r="B10" s="75">
        <v>1</v>
      </c>
      <c r="C10" s="76">
        <v>1.0722815311377381E-5</v>
      </c>
      <c r="D10" s="75">
        <v>1.10799</v>
      </c>
      <c r="E10" s="76">
        <v>1.1330585731962918E-5</v>
      </c>
      <c r="F10" s="86">
        <v>1.10799</v>
      </c>
    </row>
    <row r="11" spans="1:6" x14ac:dyDescent="0.25">
      <c r="A11" s="85" t="s">
        <v>22</v>
      </c>
      <c r="B11" s="75">
        <v>8754.1501700000008</v>
      </c>
      <c r="C11" s="76">
        <v>9.3869135480972921E-2</v>
      </c>
      <c r="D11" s="75">
        <v>7598.9616299999998</v>
      </c>
      <c r="E11" s="76">
        <v>7.7708901905803915E-2</v>
      </c>
      <c r="F11" s="86">
        <v>0.86804104138414606</v>
      </c>
    </row>
    <row r="12" spans="1:6" x14ac:dyDescent="0.25">
      <c r="A12" s="85" t="s">
        <v>23</v>
      </c>
      <c r="B12" s="75">
        <v>546.28</v>
      </c>
      <c r="C12" s="76">
        <v>5.8576595482992362E-3</v>
      </c>
      <c r="D12" s="75">
        <v>534.75465999999994</v>
      </c>
      <c r="E12" s="76">
        <v>5.4685362870573566E-3</v>
      </c>
      <c r="F12" s="86">
        <v>0.97890213809767879</v>
      </c>
    </row>
    <row r="13" spans="1:6" x14ac:dyDescent="0.25">
      <c r="A13" s="89" t="s">
        <v>24</v>
      </c>
      <c r="B13" s="64">
        <v>52914.400000000001</v>
      </c>
      <c r="C13" s="65">
        <v>0.56739133851234735</v>
      </c>
      <c r="D13" s="64">
        <v>50178.398650000003</v>
      </c>
      <c r="E13" s="65">
        <v>0.51313698480711689</v>
      </c>
      <c r="F13" s="84">
        <v>0.94829382266452988</v>
      </c>
    </row>
    <row r="14" spans="1:6" x14ac:dyDescent="0.25">
      <c r="A14" s="85" t="s">
        <v>25</v>
      </c>
      <c r="B14" s="75">
        <v>28365.279999999999</v>
      </c>
      <c r="C14" s="76">
        <v>0.30415565869550659</v>
      </c>
      <c r="D14" s="75">
        <v>24532.441139999999</v>
      </c>
      <c r="E14" s="76">
        <v>0.25087494250950287</v>
      </c>
      <c r="F14" s="86">
        <v>0.86487569098559924</v>
      </c>
    </row>
    <row r="15" spans="1:6" x14ac:dyDescent="0.25">
      <c r="A15" s="85" t="s">
        <v>26</v>
      </c>
      <c r="B15" s="75">
        <v>19892.099999999999</v>
      </c>
      <c r="C15" s="76">
        <v>0.21329931445545</v>
      </c>
      <c r="D15" s="75">
        <v>21839.290229999999</v>
      </c>
      <c r="E15" s="76">
        <v>0.2233341007375835</v>
      </c>
      <c r="F15" s="86">
        <v>1.0978876151839172</v>
      </c>
    </row>
    <row r="16" spans="1:6" ht="22.5" x14ac:dyDescent="0.25">
      <c r="A16" s="85" t="s">
        <v>27</v>
      </c>
      <c r="B16" s="77">
        <v>0</v>
      </c>
      <c r="C16" s="76">
        <v>0</v>
      </c>
      <c r="D16" s="77">
        <v>0</v>
      </c>
      <c r="E16" s="76">
        <v>0</v>
      </c>
      <c r="F16" s="87">
        <v>0</v>
      </c>
    </row>
    <row r="17" spans="1:6" x14ac:dyDescent="0.25">
      <c r="A17" s="85" t="s">
        <v>28</v>
      </c>
      <c r="B17" s="75">
        <v>2084.4899999999998</v>
      </c>
      <c r="C17" s="76">
        <v>2.2351601288413035E-2</v>
      </c>
      <c r="D17" s="75">
        <v>1597.8633600000001</v>
      </c>
      <c r="E17" s="76">
        <v>1.6340154503598704E-2</v>
      </c>
      <c r="F17" s="86">
        <v>0.76654882489241982</v>
      </c>
    </row>
    <row r="18" spans="1:6" x14ac:dyDescent="0.25">
      <c r="A18" s="85" t="s">
        <v>29</v>
      </c>
      <c r="B18" s="77">
        <v>0</v>
      </c>
      <c r="C18" s="76">
        <v>0</v>
      </c>
      <c r="D18" s="75">
        <v>18</v>
      </c>
      <c r="E18" s="76">
        <v>1.8407254864694856E-4</v>
      </c>
      <c r="F18" s="87">
        <v>0</v>
      </c>
    </row>
    <row r="19" spans="1:6" x14ac:dyDescent="0.25">
      <c r="A19" s="88" t="s">
        <v>30</v>
      </c>
      <c r="B19" s="75">
        <v>890.91</v>
      </c>
      <c r="C19" s="76">
        <v>9.5530633890592229E-3</v>
      </c>
      <c r="D19" s="75">
        <v>1325.9378300000001</v>
      </c>
      <c r="E19" s="76">
        <v>1.3559375317528023E-2</v>
      </c>
      <c r="F19" s="86">
        <v>1.4882960456162801</v>
      </c>
    </row>
    <row r="20" spans="1:6" x14ac:dyDescent="0.25">
      <c r="A20" s="85" t="s">
        <v>31</v>
      </c>
      <c r="B20" s="75">
        <v>1681.62</v>
      </c>
      <c r="C20" s="76">
        <v>1.8031700683918434E-2</v>
      </c>
      <c r="D20" s="75">
        <v>864.86608999999999</v>
      </c>
      <c r="E20" s="76">
        <v>8.8443391902567319E-3</v>
      </c>
      <c r="F20" s="86">
        <v>0.51430530678750253</v>
      </c>
    </row>
    <row r="21" spans="1:6" x14ac:dyDescent="0.25">
      <c r="A21" s="83" t="s">
        <v>32</v>
      </c>
      <c r="B21" s="64">
        <v>93259.09017000001</v>
      </c>
      <c r="C21" s="65">
        <v>1</v>
      </c>
      <c r="D21" s="64">
        <v>97787.53069</v>
      </c>
      <c r="E21" s="65">
        <v>1</v>
      </c>
      <c r="F21" s="84">
        <v>1.0485576313445177</v>
      </c>
    </row>
    <row r="22" spans="1:6" x14ac:dyDescent="0.25">
      <c r="A22" s="69" t="s">
        <v>44</v>
      </c>
      <c r="B22" s="72"/>
      <c r="C22" s="73"/>
      <c r="D22" s="72"/>
      <c r="E22" s="73"/>
      <c r="F22" s="74"/>
    </row>
    <row r="23" spans="1:6" x14ac:dyDescent="0.25">
      <c r="A23" s="89" t="s">
        <v>33</v>
      </c>
      <c r="B23" s="64">
        <v>39746.17</v>
      </c>
      <c r="C23" s="65">
        <v>0.42619084024460835</v>
      </c>
      <c r="D23" s="64">
        <v>42562.372070000005</v>
      </c>
      <c r="E23" s="78">
        <v>0.43525358923508539</v>
      </c>
      <c r="F23" s="84">
        <v>1.0708546778217878</v>
      </c>
    </row>
    <row r="24" spans="1:6" x14ac:dyDescent="0.25">
      <c r="A24" s="85" t="s">
        <v>34</v>
      </c>
      <c r="B24" s="75">
        <v>1799.64</v>
      </c>
      <c r="C24" s="76">
        <v>1.9297207346967191E-2</v>
      </c>
      <c r="D24" s="75">
        <v>1799.6424999999999</v>
      </c>
      <c r="E24" s="76">
        <v>1.8403599690749145E-2</v>
      </c>
      <c r="F24" s="86">
        <v>1.0000013891667221</v>
      </c>
    </row>
    <row r="25" spans="1:6" x14ac:dyDescent="0.25">
      <c r="A25" s="85" t="s">
        <v>35</v>
      </c>
      <c r="B25" s="75">
        <v>23815.49</v>
      </c>
      <c r="C25" s="76">
        <v>0.25536910081995495</v>
      </c>
      <c r="D25" s="75">
        <v>23815.49007</v>
      </c>
      <c r="E25" s="76">
        <v>0.24354322910649828</v>
      </c>
      <c r="F25" s="86">
        <v>1.0000000029392635</v>
      </c>
    </row>
    <row r="26" spans="1:6" x14ac:dyDescent="0.25">
      <c r="A26" s="85" t="s">
        <v>36</v>
      </c>
      <c r="B26" s="77">
        <v>-23.96</v>
      </c>
      <c r="C26" s="76">
        <v>-2.5691865486060207E-4</v>
      </c>
      <c r="D26" s="77">
        <v>-28.508620000000001</v>
      </c>
      <c r="E26" s="76">
        <v>-2.9153636359203838E-4</v>
      </c>
      <c r="F26" s="86">
        <v>1.1898422370617696</v>
      </c>
    </row>
    <row r="27" spans="1:6" x14ac:dyDescent="0.25">
      <c r="A27" s="85" t="s">
        <v>37</v>
      </c>
      <c r="B27" s="77">
        <v>10975.17</v>
      </c>
      <c r="C27" s="76">
        <v>0.1176847209209697</v>
      </c>
      <c r="D27" s="77">
        <v>10975.165000000001</v>
      </c>
      <c r="E27" s="76">
        <v>0.11223481508128468</v>
      </c>
      <c r="F27" s="86">
        <v>0.99999954442619121</v>
      </c>
    </row>
    <row r="28" spans="1:6" x14ac:dyDescent="0.25">
      <c r="A28" s="85" t="s">
        <v>38</v>
      </c>
      <c r="B28" s="77">
        <v>-122.86</v>
      </c>
      <c r="C28" s="76">
        <v>-1.3174050891558251E-3</v>
      </c>
      <c r="D28" s="77">
        <v>-170</v>
      </c>
      <c r="E28" s="76">
        <v>-1.7384630266440999E-3</v>
      </c>
      <c r="F28" s="86">
        <v>1.3836887514243854</v>
      </c>
    </row>
    <row r="29" spans="1:6" x14ac:dyDescent="0.25">
      <c r="A29" s="85" t="s">
        <v>39</v>
      </c>
      <c r="B29" s="77">
        <v>3968.95</v>
      </c>
      <c r="C29" s="76">
        <v>4.2558317830091258E-2</v>
      </c>
      <c r="D29" s="77">
        <v>7721.9331199999997</v>
      </c>
      <c r="E29" s="76">
        <v>7.8966442490226579E-2</v>
      </c>
      <c r="F29" s="86">
        <v>1.9455858904748107</v>
      </c>
    </row>
    <row r="30" spans="1:6" x14ac:dyDescent="0.25">
      <c r="A30" s="85" t="s">
        <v>40</v>
      </c>
      <c r="B30" s="77">
        <v>-666.26</v>
      </c>
      <c r="C30" s="76">
        <v>-7.1441829293582941E-3</v>
      </c>
      <c r="D30" s="77">
        <v>-1551.35</v>
      </c>
      <c r="E30" s="76">
        <v>-1.5864497743437202E-2</v>
      </c>
      <c r="F30" s="86">
        <v>2.3284453516645152</v>
      </c>
    </row>
    <row r="31" spans="1:6" x14ac:dyDescent="0.25">
      <c r="A31" s="88" t="s">
        <v>41</v>
      </c>
      <c r="B31" s="77">
        <v>0</v>
      </c>
      <c r="C31" s="76">
        <v>0</v>
      </c>
      <c r="D31" s="77">
        <v>0</v>
      </c>
      <c r="E31" s="76">
        <v>0</v>
      </c>
      <c r="F31" s="87">
        <v>0</v>
      </c>
    </row>
    <row r="32" spans="1:6" x14ac:dyDescent="0.25">
      <c r="A32" s="88" t="s">
        <v>42</v>
      </c>
      <c r="B32" s="77">
        <v>0</v>
      </c>
      <c r="C32" s="76">
        <v>0</v>
      </c>
      <c r="D32" s="77">
        <v>0</v>
      </c>
      <c r="E32" s="76">
        <v>0</v>
      </c>
      <c r="F32" s="87">
        <v>0</v>
      </c>
    </row>
    <row r="33" spans="1:6" x14ac:dyDescent="0.25">
      <c r="A33" s="88" t="s">
        <v>43</v>
      </c>
      <c r="B33" s="77">
        <v>0</v>
      </c>
      <c r="C33" s="76">
        <v>0</v>
      </c>
      <c r="D33" s="77">
        <v>0</v>
      </c>
      <c r="E33" s="76">
        <v>0</v>
      </c>
      <c r="F33" s="87">
        <v>0</v>
      </c>
    </row>
    <row r="34" spans="1:6" x14ac:dyDescent="0.25">
      <c r="A34" s="89" t="s">
        <v>45</v>
      </c>
      <c r="B34" s="64">
        <v>11293.87017</v>
      </c>
      <c r="C34" s="65">
        <v>0.12110208398358428</v>
      </c>
      <c r="D34" s="64">
        <v>14210.851710000001</v>
      </c>
      <c r="E34" s="78">
        <v>0.14532376632327698</v>
      </c>
      <c r="F34" s="84">
        <v>1.2582800666283913</v>
      </c>
    </row>
    <row r="35" spans="1:6" ht="22.5" x14ac:dyDescent="0.25">
      <c r="A35" s="85" t="s">
        <v>46</v>
      </c>
      <c r="B35" s="75">
        <v>924.11</v>
      </c>
      <c r="C35" s="76">
        <v>9.9090608573969528E-3</v>
      </c>
      <c r="D35" s="75">
        <v>4952.2258300000003</v>
      </c>
      <c r="E35" s="76">
        <v>5.0642714735569944E-2</v>
      </c>
      <c r="F35" s="86">
        <v>5.3589137981409145</v>
      </c>
    </row>
    <row r="36" spans="1:6" x14ac:dyDescent="0.25">
      <c r="A36" s="85" t="s">
        <v>47</v>
      </c>
      <c r="B36" s="75">
        <v>1207.02</v>
      </c>
      <c r="C36" s="76">
        <v>1.2942652537138727E-2</v>
      </c>
      <c r="D36" s="75">
        <v>1367.4132300000001</v>
      </c>
      <c r="E36" s="76">
        <v>1.3983513779405795E-2</v>
      </c>
      <c r="F36" s="86">
        <v>1.1328836556146544</v>
      </c>
    </row>
    <row r="37" spans="1:6" x14ac:dyDescent="0.25">
      <c r="A37" s="85" t="s">
        <v>48</v>
      </c>
      <c r="B37" s="75">
        <v>108.48</v>
      </c>
      <c r="C37" s="76">
        <v>1.1632110049782185E-3</v>
      </c>
      <c r="D37" s="75">
        <v>101.48403999999999</v>
      </c>
      <c r="E37" s="76">
        <v>1.037801478438064E-3</v>
      </c>
      <c r="F37" s="86">
        <v>0.9355092182890854</v>
      </c>
    </row>
    <row r="38" spans="1:6" x14ac:dyDescent="0.25">
      <c r="A38" s="85" t="s">
        <v>49</v>
      </c>
      <c r="B38" s="75">
        <v>116.33</v>
      </c>
      <c r="C38" s="76">
        <v>1.2473851051725308E-3</v>
      </c>
      <c r="D38" s="75">
        <v>145.95194000000001</v>
      </c>
      <c r="E38" s="76">
        <v>1.4925414785704593E-3</v>
      </c>
      <c r="F38" s="86">
        <v>1.2546371529270179</v>
      </c>
    </row>
    <row r="39" spans="1:6" x14ac:dyDescent="0.25">
      <c r="A39" s="85" t="s">
        <v>50</v>
      </c>
      <c r="B39" s="75">
        <v>8937.9301699999996</v>
      </c>
      <c r="C39" s="76">
        <v>9.5839774478897841E-2</v>
      </c>
      <c r="D39" s="75">
        <v>7643.7766700000002</v>
      </c>
      <c r="E39" s="76">
        <v>7.8167194851292712E-2</v>
      </c>
      <c r="F39" s="86">
        <v>0.85520657743066708</v>
      </c>
    </row>
    <row r="40" spans="1:6" x14ac:dyDescent="0.25">
      <c r="A40" s="85" t="s">
        <v>51</v>
      </c>
      <c r="B40" s="77">
        <v>0</v>
      </c>
      <c r="C40" s="76">
        <v>0</v>
      </c>
      <c r="D40" s="77">
        <v>0</v>
      </c>
      <c r="E40" s="76">
        <v>0</v>
      </c>
      <c r="F40" s="87">
        <v>0</v>
      </c>
    </row>
    <row r="41" spans="1:6" x14ac:dyDescent="0.25">
      <c r="A41" s="89" t="s">
        <v>52</v>
      </c>
      <c r="B41" s="64">
        <v>42219.05</v>
      </c>
      <c r="C41" s="65">
        <v>0.4527070757718073</v>
      </c>
      <c r="D41" s="64">
        <v>41014.30313</v>
      </c>
      <c r="E41" s="78">
        <v>0.41942264444163757</v>
      </c>
      <c r="F41" s="84">
        <v>0.9714643775736308</v>
      </c>
    </row>
    <row r="42" spans="1:6" ht="22.5" x14ac:dyDescent="0.25">
      <c r="A42" s="85" t="s">
        <v>46</v>
      </c>
      <c r="B42" s="77">
        <v>11002.98</v>
      </c>
      <c r="C42" s="76">
        <v>0.1179829224147791</v>
      </c>
      <c r="D42" s="77">
        <v>13885.491529999999</v>
      </c>
      <c r="E42" s="76">
        <v>0.14199655077461654</v>
      </c>
      <c r="F42" s="86">
        <v>1.261975531174282</v>
      </c>
    </row>
    <row r="43" spans="1:6" x14ac:dyDescent="0.25">
      <c r="A43" s="85" t="s">
        <v>53</v>
      </c>
      <c r="B43" s="77">
        <v>4767.62</v>
      </c>
      <c r="C43" s="76">
        <v>5.1122308734829029E-2</v>
      </c>
      <c r="D43" s="77">
        <v>4154.5867399999997</v>
      </c>
      <c r="E43" s="76">
        <v>4.248585552044614E-2</v>
      </c>
      <c r="F43" s="86">
        <v>0.87141734030816209</v>
      </c>
    </row>
    <row r="44" spans="1:6" ht="22.5" x14ac:dyDescent="0.25">
      <c r="A44" s="85" t="s">
        <v>54</v>
      </c>
      <c r="B44" s="77">
        <v>0</v>
      </c>
      <c r="C44" s="76">
        <v>0</v>
      </c>
      <c r="D44" s="77">
        <v>0</v>
      </c>
      <c r="E44" s="76">
        <v>0</v>
      </c>
      <c r="F44" s="87">
        <v>0</v>
      </c>
    </row>
    <row r="45" spans="1:6" x14ac:dyDescent="0.25">
      <c r="A45" s="88" t="s">
        <v>55</v>
      </c>
      <c r="B45" s="77">
        <v>0</v>
      </c>
      <c r="C45" s="76">
        <v>0</v>
      </c>
      <c r="D45" s="77">
        <v>0</v>
      </c>
      <c r="E45" s="76">
        <v>0</v>
      </c>
      <c r="F45" s="87">
        <v>0</v>
      </c>
    </row>
    <row r="46" spans="1:6" x14ac:dyDescent="0.25">
      <c r="A46" s="85" t="s">
        <v>56</v>
      </c>
      <c r="B46" s="77">
        <v>0</v>
      </c>
      <c r="C46" s="76">
        <v>0</v>
      </c>
      <c r="D46" s="77">
        <v>0</v>
      </c>
      <c r="E46" s="76">
        <v>0</v>
      </c>
      <c r="F46" s="87">
        <v>0</v>
      </c>
    </row>
    <row r="47" spans="1:6" x14ac:dyDescent="0.25">
      <c r="A47" s="85" t="s">
        <v>50</v>
      </c>
      <c r="B47" s="77">
        <v>150</v>
      </c>
      <c r="C47" s="76">
        <v>1.6084222967066074E-3</v>
      </c>
      <c r="D47" s="77">
        <v>155.48184000000001</v>
      </c>
      <c r="E47" s="76">
        <v>1.5899966479681982E-3</v>
      </c>
      <c r="F47" s="86">
        <v>1.0365456</v>
      </c>
    </row>
    <row r="48" spans="1:6" x14ac:dyDescent="0.25">
      <c r="A48" s="85" t="s">
        <v>57</v>
      </c>
      <c r="B48" s="77">
        <v>21261.37</v>
      </c>
      <c r="C48" s="76">
        <v>0.2279817437768597</v>
      </c>
      <c r="D48" s="77">
        <v>17180.870190000001</v>
      </c>
      <c r="E48" s="76">
        <v>0.17569592700521644</v>
      </c>
      <c r="F48" s="86">
        <v>0.8080791684637445</v>
      </c>
    </row>
    <row r="49" spans="1:6" x14ac:dyDescent="0.25">
      <c r="A49" s="90" t="s">
        <v>58</v>
      </c>
      <c r="B49" s="77">
        <v>0</v>
      </c>
      <c r="C49" s="76">
        <v>0</v>
      </c>
      <c r="D49" s="77">
        <v>18</v>
      </c>
      <c r="E49" s="76">
        <v>1.8407255576231648E-4</v>
      </c>
      <c r="F49" s="87">
        <v>0</v>
      </c>
    </row>
    <row r="50" spans="1:6" x14ac:dyDescent="0.25">
      <c r="A50" s="85" t="s">
        <v>47</v>
      </c>
      <c r="B50" s="77">
        <v>3381.08</v>
      </c>
      <c r="C50" s="76">
        <v>3.6254696392991836E-2</v>
      </c>
      <c r="D50" s="77">
        <v>4255.2856499999998</v>
      </c>
      <c r="E50" s="76">
        <v>4.3515628060789444E-2</v>
      </c>
      <c r="F50" s="86">
        <v>1.2585581086516735</v>
      </c>
    </row>
    <row r="51" spans="1:6" x14ac:dyDescent="0.25">
      <c r="A51" s="85" t="s">
        <v>49</v>
      </c>
      <c r="B51" s="77">
        <v>828.98</v>
      </c>
      <c r="C51" s="76">
        <v>8.8889994368256224E-3</v>
      </c>
      <c r="D51" s="77">
        <v>437.36264</v>
      </c>
      <c r="E51" s="76">
        <v>4.4725810522085524E-3</v>
      </c>
      <c r="F51" s="86">
        <v>0.52759130497720086</v>
      </c>
    </row>
    <row r="52" spans="1:6" x14ac:dyDescent="0.25">
      <c r="A52" s="85" t="s">
        <v>51</v>
      </c>
      <c r="B52" s="77">
        <v>827.02</v>
      </c>
      <c r="C52" s="76">
        <v>8.8679827188153214E-3</v>
      </c>
      <c r="D52" s="77">
        <v>927.22454000000005</v>
      </c>
      <c r="E52" s="76">
        <v>9.4820328246299022E-3</v>
      </c>
      <c r="F52" s="86">
        <v>1.1211633817803681</v>
      </c>
    </row>
    <row r="53" spans="1:6" ht="15.75" thickBot="1" x14ac:dyDescent="0.3">
      <c r="A53" s="91" t="s">
        <v>59</v>
      </c>
      <c r="B53" s="79">
        <v>93259.09017000001</v>
      </c>
      <c r="C53" s="80">
        <v>1</v>
      </c>
      <c r="D53" s="81">
        <v>97787.526910000015</v>
      </c>
      <c r="E53" s="82">
        <v>1</v>
      </c>
      <c r="F53" s="92">
        <v>1.048557590812276</v>
      </c>
    </row>
    <row r="54" spans="1:6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E23" sqref="E23"/>
    </sheetView>
  </sheetViews>
  <sheetFormatPr defaultRowHeight="15" x14ac:dyDescent="0.25"/>
  <cols>
    <col min="2" max="2" width="30.5703125" customWidth="1"/>
    <col min="3" max="3" width="22" customWidth="1"/>
    <col min="4" max="4" width="19.5703125" customWidth="1"/>
    <col min="5" max="5" width="26" customWidth="1"/>
  </cols>
  <sheetData>
    <row r="1" spans="2:5" ht="15.75" thickBot="1" x14ac:dyDescent="0.3"/>
    <row r="2" spans="2:5" ht="26.25" thickTop="1" x14ac:dyDescent="0.25">
      <c r="B2" s="39"/>
      <c r="C2" s="31" t="s">
        <v>85</v>
      </c>
      <c r="D2" s="31" t="s">
        <v>86</v>
      </c>
      <c r="E2" s="32" t="s">
        <v>87</v>
      </c>
    </row>
    <row r="3" spans="2:5" x14ac:dyDescent="0.25">
      <c r="B3" s="40" t="s">
        <v>71</v>
      </c>
      <c r="C3" s="33"/>
      <c r="D3" s="33"/>
      <c r="E3" s="34"/>
    </row>
    <row r="4" spans="2:5" x14ac:dyDescent="0.25">
      <c r="B4" s="41" t="s">
        <v>16</v>
      </c>
      <c r="C4" s="27">
        <v>33809</v>
      </c>
      <c r="D4" s="27">
        <v>40345.120170000002</v>
      </c>
      <c r="E4" s="28">
        <v>6536.120170000002</v>
      </c>
    </row>
    <row r="5" spans="2:5" x14ac:dyDescent="0.25">
      <c r="B5" s="41" t="s">
        <v>72</v>
      </c>
      <c r="C5" s="27">
        <v>2218</v>
      </c>
      <c r="D5" s="27">
        <v>8754.1201700000001</v>
      </c>
      <c r="E5" s="28">
        <v>6536.1201700000001</v>
      </c>
    </row>
    <row r="6" spans="2:5" ht="21.75" customHeight="1" x14ac:dyDescent="0.25">
      <c r="B6" s="42" t="s">
        <v>73</v>
      </c>
      <c r="C6" s="37">
        <v>86723</v>
      </c>
      <c r="D6" s="37">
        <v>93259.120169999995</v>
      </c>
      <c r="E6" s="38">
        <v>6536.120170000002</v>
      </c>
    </row>
    <row r="7" spans="2:5" x14ac:dyDescent="0.25">
      <c r="B7" s="41" t="s">
        <v>74</v>
      </c>
      <c r="C7" s="27">
        <v>41746</v>
      </c>
      <c r="D7" s="27">
        <v>39746</v>
      </c>
      <c r="E7" s="28">
        <v>-2000</v>
      </c>
    </row>
    <row r="8" spans="2:5" x14ac:dyDescent="0.25">
      <c r="B8" s="41" t="s">
        <v>75</v>
      </c>
      <c r="C8" s="27">
        <v>5944</v>
      </c>
      <c r="D8" s="27">
        <v>3944</v>
      </c>
      <c r="E8" s="28">
        <v>-1999.9999999999998</v>
      </c>
    </row>
    <row r="9" spans="2:5" x14ac:dyDescent="0.25">
      <c r="B9" s="41" t="s">
        <v>76</v>
      </c>
      <c r="C9" s="27">
        <v>2758</v>
      </c>
      <c r="D9" s="27">
        <v>11294.120170000002</v>
      </c>
      <c r="E9" s="28">
        <v>8536.120170000002</v>
      </c>
    </row>
    <row r="10" spans="2:5" x14ac:dyDescent="0.25">
      <c r="B10" s="41" t="s">
        <v>77</v>
      </c>
      <c r="C10" s="27">
        <v>402</v>
      </c>
      <c r="D10" s="27">
        <v>8938.1201700000001</v>
      </c>
      <c r="E10" s="28">
        <v>8536.1201700000001</v>
      </c>
    </row>
    <row r="11" spans="2:5" ht="25.5" x14ac:dyDescent="0.25">
      <c r="B11" s="42" t="s">
        <v>78</v>
      </c>
      <c r="C11" s="37">
        <v>86723</v>
      </c>
      <c r="D11" s="37">
        <v>93259.120169999995</v>
      </c>
      <c r="E11" s="38">
        <v>6536.120170000002</v>
      </c>
    </row>
    <row r="12" spans="2:5" ht="25.5" x14ac:dyDescent="0.25">
      <c r="B12" s="40" t="s">
        <v>79</v>
      </c>
      <c r="C12" s="35"/>
      <c r="D12" s="35"/>
      <c r="E12" s="36"/>
    </row>
    <row r="13" spans="2:5" ht="25.5" x14ac:dyDescent="0.25">
      <c r="B13" s="41" t="s">
        <v>81</v>
      </c>
      <c r="C13" s="27">
        <v>2940</v>
      </c>
      <c r="D13" s="27">
        <v>3526.8325900000004</v>
      </c>
      <c r="E13" s="28">
        <v>586.83259000000032</v>
      </c>
    </row>
    <row r="14" spans="2:5" x14ac:dyDescent="0.25">
      <c r="B14" s="41" t="s">
        <v>82</v>
      </c>
      <c r="C14" s="27">
        <v>4463</v>
      </c>
      <c r="D14" s="27">
        <v>5049.83259</v>
      </c>
      <c r="E14" s="28">
        <v>586.83258999999987</v>
      </c>
    </row>
    <row r="15" spans="2:5" x14ac:dyDescent="0.25">
      <c r="B15" s="41" t="s">
        <v>83</v>
      </c>
      <c r="C15" s="27">
        <v>3282</v>
      </c>
      <c r="D15" s="27">
        <v>3868.83259</v>
      </c>
      <c r="E15" s="28">
        <v>586.83258999999987</v>
      </c>
    </row>
    <row r="16" spans="2:5" ht="15.75" thickBot="1" x14ac:dyDescent="0.3">
      <c r="B16" s="43" t="s">
        <v>84</v>
      </c>
      <c r="C16" s="29">
        <v>-230</v>
      </c>
      <c r="D16" s="29">
        <v>356.83258999999987</v>
      </c>
      <c r="E16" s="30">
        <v>586.83258999999987</v>
      </c>
    </row>
    <row r="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choosen financial data</vt:lpstr>
      <vt:lpstr>cash flow statement </vt:lpstr>
      <vt:lpstr>Indicator analysis</vt:lpstr>
      <vt:lpstr>structure of assets and liabili</vt:lpstr>
      <vt:lpstr>revision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2016-06-14T08:58:28Z</dcterms:modified>
</cp:coreProperties>
</file>